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uilar\Documents\Marisol Mis Documentos\Marisol\4.Boletines\Cuadros del Boletin 2020\"/>
    </mc:Choice>
  </mc:AlternateContent>
  <xr:revisionPtr revIDLastSave="0" documentId="8_{CA58F644-D27D-4A31-AD8E-C2320DBEFA7D}" xr6:coauthVersionLast="45" xr6:coauthVersionMax="45" xr10:uidLastSave="{00000000-0000-0000-0000-000000000000}"/>
  <bookViews>
    <workbookView xWindow="-120" yWindow="-120" windowWidth="24240" windowHeight="13740" xr2:uid="{3E66269B-950B-44ED-8609-04A06F728943}"/>
  </bookViews>
  <sheets>
    <sheet name="C4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 localSheetId="0">#REF!</definedName>
    <definedName name="_____R">#REF!</definedName>
    <definedName name="____key2" hidden="1">#REF!</definedName>
    <definedName name="____R">#REF!</definedName>
    <definedName name="___key2" hidden="1">#REF!</definedName>
    <definedName name="___R" localSheetId="0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dolescentes" hidden="1">#REF!</definedName>
    <definedName name="_xlnm.Print_Area" localSheetId="0">'C42'!$A$1:$J$74</definedName>
    <definedName name="_xlnm.Print_Area">#REF!</definedName>
    <definedName name="_xlnm.Database">#REF!</definedName>
    <definedName name="ccc">[2]Mayo!#REF!</definedName>
    <definedName name="CENTROS">#REF!</definedName>
    <definedName name="D" localSheetId="0">[3]C39!$A$7:$E$111</definedName>
    <definedName name="D">[4]C39!$A$7:$E$111</definedName>
    <definedName name="D2019.">#REF!</definedName>
    <definedName name="Excel_BuiltIn_Print_Area_5">[2]Mayo!#REF!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PRODUCCION_SERV">#REF!</definedName>
    <definedName name="ser">#REF!</definedName>
    <definedName name="SERVICIO" hidden="1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8" i="1" l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6" i="1"/>
  <c r="I36" i="1"/>
  <c r="H36" i="1"/>
  <c r="G35" i="1"/>
  <c r="F35" i="1"/>
  <c r="J35" i="1" s="1"/>
  <c r="E35" i="1"/>
  <c r="D35" i="1"/>
  <c r="I35" i="1" s="1"/>
  <c r="C35" i="1"/>
  <c r="B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G24" i="1"/>
  <c r="I24" i="1" s="1"/>
  <c r="F24" i="1"/>
  <c r="E24" i="1"/>
  <c r="D24" i="1"/>
  <c r="H24" i="1" s="1"/>
  <c r="C24" i="1"/>
  <c r="B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G14" i="1"/>
  <c r="I14" i="1" s="1"/>
  <c r="F14" i="1"/>
  <c r="J14" i="1" s="1"/>
  <c r="E14" i="1"/>
  <c r="D14" i="1"/>
  <c r="C14" i="1"/>
  <c r="B14" i="1"/>
  <c r="H14" i="1" s="1"/>
  <c r="J13" i="1"/>
  <c r="I13" i="1"/>
  <c r="H13" i="1"/>
  <c r="J12" i="1"/>
  <c r="I12" i="1"/>
  <c r="H12" i="1"/>
  <c r="J11" i="1"/>
  <c r="I11" i="1"/>
  <c r="H11" i="1"/>
  <c r="J10" i="1"/>
  <c r="I10" i="1"/>
  <c r="H10" i="1"/>
  <c r="G9" i="1"/>
  <c r="I9" i="1" s="1"/>
  <c r="F9" i="1"/>
  <c r="J9" i="1" s="1"/>
  <c r="E9" i="1"/>
  <c r="D9" i="1"/>
  <c r="H9" i="1" s="1"/>
  <c r="C9" i="1"/>
  <c r="C8" i="1" s="1"/>
  <c r="B9" i="1"/>
  <c r="B8" i="1" s="1"/>
  <c r="E8" i="1"/>
  <c r="D8" i="1"/>
  <c r="H8" i="1" s="1"/>
  <c r="F8" i="1" l="1"/>
  <c r="J8" i="1" s="1"/>
  <c r="G8" i="1"/>
  <c r="I8" i="1" s="1"/>
  <c r="H35" i="1"/>
</calcChain>
</file>

<file path=xl/sharedStrings.xml><?xml version="1.0" encoding="utf-8"?>
<sst xmlns="http://schemas.openxmlformats.org/spreadsheetml/2006/main" count="85" uniqueCount="74">
  <si>
    <t>Cuadro  42.    ESTADISTICA HOSPITALARIA EN INSTALACIONES DEL MINISTERIO DE SALUD, SEGÚN DENOMINACIÓN: AÑO 2020</t>
  </si>
  <si>
    <t>Instalaciones</t>
  </si>
  <si>
    <t>Camas (1)</t>
  </si>
  <si>
    <t>Admisión</t>
  </si>
  <si>
    <t>Egreso</t>
  </si>
  <si>
    <t>Camas Dias Disponibles</t>
  </si>
  <si>
    <t>Camas Dias Utilizadas</t>
  </si>
  <si>
    <t>Dias de Estancia</t>
  </si>
  <si>
    <t>Giro de Camas</t>
  </si>
  <si>
    <t>Promedio dias de Estancia</t>
  </si>
  <si>
    <t>Porcentaje %  de Ocupación</t>
  </si>
  <si>
    <r>
      <t xml:space="preserve">       Ministerio de Salud</t>
    </r>
    <r>
      <rPr>
        <sz val="12"/>
        <rFont val="Times New Roman"/>
        <family val="1"/>
      </rPr>
      <t>........................................</t>
    </r>
  </si>
  <si>
    <r>
      <t xml:space="preserve">   Hospitales Nacionales</t>
    </r>
    <r>
      <rPr>
        <sz val="12"/>
        <rFont val="Times New Roman"/>
        <family val="1"/>
      </rPr>
      <t>.............................................</t>
    </r>
  </si>
  <si>
    <t xml:space="preserve">     Hospital Santo Tomás.............................................</t>
  </si>
  <si>
    <t xml:space="preserve">     Instituto Oncológico Nacional .................................</t>
  </si>
  <si>
    <t xml:space="preserve">     Hospital del Niño.....................................................</t>
  </si>
  <si>
    <t xml:space="preserve">     Instituto Nacional de Salud Mental………</t>
  </si>
  <si>
    <r>
      <t xml:space="preserve">   Hospitales Regionales</t>
    </r>
    <r>
      <rPr>
        <sz val="12"/>
        <rFont val="Times New Roman"/>
        <family val="1"/>
      </rPr>
      <t>.............................................</t>
    </r>
  </si>
  <si>
    <t xml:space="preserve">     Hospital Aquilino Tejeira.............................................</t>
  </si>
  <si>
    <t xml:space="preserve">     Hospital José Domingo de Obaldía.................................</t>
  </si>
  <si>
    <t xml:space="preserve">     Hospital San José (La Palma) .....................................</t>
  </si>
  <si>
    <t xml:space="preserve">     Hospital Cecilio Castillero............................................</t>
  </si>
  <si>
    <t xml:space="preserve">     Hospital   Anita Moreno..............................................</t>
  </si>
  <si>
    <t xml:space="preserve">    Hospital Nicolas A. Solano...........................................</t>
  </si>
  <si>
    <t xml:space="preserve">    Hospital  San Miguel Arcangel. ....................................</t>
  </si>
  <si>
    <t xml:space="preserve">    Hospital Luis Fábrega..................................................</t>
  </si>
  <si>
    <t xml:space="preserve">    Hospital Marvel Iglesias (Ailigandí)...............................</t>
  </si>
  <si>
    <r>
      <t xml:space="preserve">   Hospitales  de Área</t>
    </r>
    <r>
      <rPr>
        <sz val="12"/>
        <rFont val="Times New Roman"/>
        <family val="1"/>
      </rPr>
      <t>......................................................</t>
    </r>
  </si>
  <si>
    <t xml:space="preserve">    Hospital de Bocas del Toro..........................................</t>
  </si>
  <si>
    <t xml:space="preserve">    Hospital de Yaviza ( Manuel Nieto)......................................</t>
  </si>
  <si>
    <t xml:space="preserve">    Hospital de El Real.......................................................</t>
  </si>
  <si>
    <t xml:space="preserve">    Hospital Sergio Nuñez...................................................</t>
  </si>
  <si>
    <t xml:space="preserve">    Hospital Joaquin Pablo Franco S..............................</t>
  </si>
  <si>
    <t xml:space="preserve">    Hospital Luis H. Moreno ..........................................</t>
  </si>
  <si>
    <t xml:space="preserve">    Hospital Tonosí..............................</t>
  </si>
  <si>
    <t xml:space="preserve">    Hospital Francisco Javier..........................................</t>
  </si>
  <si>
    <t xml:space="preserve">    Hospital Inabaguinya( Mulatupu)....................................</t>
  </si>
  <si>
    <t xml:space="preserve">    Hospital Oriente Chiricano............................................</t>
  </si>
  <si>
    <r>
      <t xml:space="preserve"> Centros de Salud  </t>
    </r>
    <r>
      <rPr>
        <sz val="12"/>
        <rFont val="Times New Roman"/>
        <family val="1"/>
      </rPr>
      <t>..............................</t>
    </r>
  </si>
  <si>
    <t xml:space="preserve">   Centro de Salud Materno Infantil de Antón..............</t>
  </si>
  <si>
    <t xml:space="preserve">   Centro de Salud Materno Infantil de El Valle.........</t>
  </si>
  <si>
    <t xml:space="preserve">   Centro de Salud Materno Infantil de Coclesito..........</t>
  </si>
  <si>
    <t xml:space="preserve">   Centro de Salud Materno Infantil de La Pintada......</t>
  </si>
  <si>
    <t xml:space="preserve">    Centro de Salud Materno Infantil de Boca de Cupe...........................</t>
  </si>
  <si>
    <t xml:space="preserve">    Centro de Salud Materno Infantil de de Garachiné......................</t>
  </si>
  <si>
    <t xml:space="preserve">    Centro de Salud Materno Infantil de Jaqué  ..........................................</t>
  </si>
  <si>
    <t xml:space="preserve">    Centro de Salud Materno Infantil de Metetí  .........................................</t>
  </si>
  <si>
    <t xml:space="preserve">    Centro de Salud Materno Infantil .de Sambú..........................................</t>
  </si>
  <si>
    <t xml:space="preserve">    Centro de Salud Materno Infantil de Santa Fé (Darién) P/</t>
  </si>
  <si>
    <t xml:space="preserve">    Centro de Salud de Cartí..…………………</t>
  </si>
  <si>
    <t xml:space="preserve">     Centro de Salud de Narganá………………………..</t>
  </si>
  <si>
    <t xml:space="preserve">    Centro de Salud de Río Sidra…………………</t>
  </si>
  <si>
    <t xml:space="preserve">    Centro de Salud de Ustupu……………………</t>
  </si>
  <si>
    <t xml:space="preserve">     Centro de Salud de Playón Chico………………</t>
  </si>
  <si>
    <t xml:space="preserve">    Centro de Salud Primitiva Luna (Puerto Obaldía)…</t>
  </si>
  <si>
    <t>(Conclusión)</t>
  </si>
  <si>
    <t xml:space="preserve">    Centro de Salud de Bisira……………………</t>
  </si>
  <si>
    <t xml:space="preserve">    Centro de Salud de  Buenos Aires………………</t>
  </si>
  <si>
    <t xml:space="preserve">     Centro de Salud de Hato Chamí………………</t>
  </si>
  <si>
    <t xml:space="preserve">     Centro de Salud de Kankintú………………………</t>
  </si>
  <si>
    <t xml:space="preserve">     Centro de Salud de Kusapín……………………</t>
  </si>
  <si>
    <t xml:space="preserve">     Centro de Salud de Llano Ñopo…………………</t>
  </si>
  <si>
    <t xml:space="preserve">     Centro de Salud de Río Chiriquí……………………</t>
  </si>
  <si>
    <t xml:space="preserve">     Centro de Salud de Santa Catalina…………………</t>
  </si>
  <si>
    <t xml:space="preserve">     Centro de Salud de Soloy………………………</t>
  </si>
  <si>
    <t xml:space="preserve">     Sub-Centros de Salud de la Comarca Kuna Yala…..</t>
  </si>
  <si>
    <t xml:space="preserve">     Puestos de Salud de la Comarca Kuna Yala……….</t>
  </si>
  <si>
    <r>
      <t xml:space="preserve">Otras Instalaciones </t>
    </r>
    <r>
      <rPr>
        <sz val="12"/>
        <rFont val="Times New Roman"/>
        <family val="1"/>
      </rPr>
      <t>(2)</t>
    </r>
  </si>
  <si>
    <t xml:space="preserve">Nota: Los datos corresponden a Instalaciones del Ministerio de Salud. </t>
  </si>
  <si>
    <t>(1)  Excluye cunas de recién nacidos sanos</t>
  </si>
  <si>
    <t>(2)  Información correspondiente al Hospital Panamá Solidario y al Instituto Nacional de Medicina Fisica y Rehabilitación por emergencia Covid</t>
  </si>
  <si>
    <t>Fuente Documental: Informes recibidos de las Regiones de Salud. MINSA.</t>
  </si>
  <si>
    <t>Fuente Institucional: Ministerio de Salud, Dirección de Planificación,  Departamento de  Registros y Estadísticas.</t>
  </si>
  <si>
    <t>actualizado 03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</si>
</sst>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"/>
    <numFmt numFmtId="166" formatCode="#,##0.0"/>
    <numFmt numFmtId="167" formatCode="#,##0.0_);\(#,##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ms Rmn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164" fontId="3" fillId="0" borderId="0" xfId="1" applyNumberFormat="1" applyFont="1" applyAlignment="1">
      <alignment horizontal="center"/>
    </xf>
    <xf numFmtId="164" fontId="3" fillId="0" borderId="0" xfId="1" quotePrefix="1" applyNumberFormat="1" applyFont="1" applyAlignment="1">
      <alignment horizontal="center"/>
    </xf>
    <xf numFmtId="0" fontId="4" fillId="0" borderId="0" xfId="2" applyFont="1"/>
    <xf numFmtId="164" fontId="3" fillId="2" borderId="1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 wrapText="1"/>
    </xf>
    <xf numFmtId="0" fontId="4" fillId="3" borderId="0" xfId="2" applyFont="1" applyFill="1"/>
    <xf numFmtId="164" fontId="3" fillId="2" borderId="4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/>
    <xf numFmtId="164" fontId="3" fillId="4" borderId="0" xfId="1" applyNumberFormat="1" applyFont="1" applyFill="1"/>
    <xf numFmtId="164" fontId="3" fillId="4" borderId="10" xfId="1" applyNumberFormat="1" applyFont="1" applyFill="1" applyBorder="1"/>
    <xf numFmtId="164" fontId="3" fillId="4" borderId="11" xfId="1" applyNumberFormat="1" applyFont="1" applyFill="1" applyBorder="1"/>
    <xf numFmtId="165" fontId="3" fillId="4" borderId="3" xfId="1" applyNumberFormat="1" applyFont="1" applyFill="1" applyBorder="1"/>
    <xf numFmtId="164" fontId="5" fillId="4" borderId="4" xfId="1" applyNumberFormat="1" applyFont="1" applyFill="1" applyBorder="1" applyAlignment="1">
      <alignment horizontal="center"/>
    </xf>
    <xf numFmtId="3" fontId="5" fillId="4" borderId="4" xfId="1" applyNumberFormat="1" applyFont="1" applyFill="1" applyBorder="1"/>
    <xf numFmtId="166" fontId="5" fillId="4" borderId="4" xfId="1" applyNumberFormat="1" applyFont="1" applyFill="1" applyBorder="1"/>
    <xf numFmtId="166" fontId="5" fillId="4" borderId="0" xfId="1" applyNumberFormat="1" applyFont="1" applyFill="1"/>
    <xf numFmtId="164" fontId="5" fillId="0" borderId="4" xfId="1" applyNumberFormat="1" applyFont="1" applyBorder="1" applyAlignment="1">
      <alignment horizontal="left" vertical="center"/>
    </xf>
    <xf numFmtId="3" fontId="5" fillId="0" borderId="4" xfId="1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0" fontId="4" fillId="0" borderId="0" xfId="2" applyFont="1" applyAlignment="1">
      <alignment vertical="center"/>
    </xf>
    <xf numFmtId="164" fontId="5" fillId="0" borderId="4" xfId="1" quotePrefix="1" applyNumberFormat="1" applyFont="1" applyBorder="1" applyAlignment="1">
      <alignment horizontal="left" vertical="center"/>
    </xf>
    <xf numFmtId="164" fontId="3" fillId="0" borderId="12" xfId="1" applyNumberFormat="1" applyFont="1" applyBorder="1" applyAlignment="1">
      <alignment horizontal="left" vertical="center"/>
    </xf>
    <xf numFmtId="3" fontId="3" fillId="0" borderId="4" xfId="1" applyNumberFormat="1" applyFont="1" applyBorder="1" applyAlignment="1">
      <alignment vertical="center"/>
    </xf>
    <xf numFmtId="166" fontId="3" fillId="0" borderId="4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horizontal="left" vertical="center"/>
    </xf>
    <xf numFmtId="166" fontId="3" fillId="0" borderId="0" xfId="1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3" fontId="3" fillId="0" borderId="4" xfId="1" applyNumberFormat="1" applyFont="1" applyBorder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4" fontId="5" fillId="0" borderId="4" xfId="1" quotePrefix="1" applyNumberFormat="1" applyFont="1" applyBorder="1" applyAlignment="1">
      <alignment horizontal="left"/>
    </xf>
    <xf numFmtId="3" fontId="5" fillId="0" borderId="4" xfId="1" applyNumberFormat="1" applyFont="1" applyBorder="1"/>
    <xf numFmtId="164" fontId="5" fillId="0" borderId="4" xfId="1" applyNumberFormat="1" applyFont="1" applyBorder="1" applyAlignment="1">
      <alignment horizontal="left"/>
    </xf>
    <xf numFmtId="166" fontId="5" fillId="0" borderId="4" xfId="1" applyNumberFormat="1" applyFont="1" applyBorder="1"/>
    <xf numFmtId="165" fontId="5" fillId="0" borderId="0" xfId="1" applyNumberFormat="1" applyFont="1"/>
    <xf numFmtId="0" fontId="4" fillId="0" borderId="13" xfId="2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  <xf numFmtId="164" fontId="3" fillId="0" borderId="15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left" vertical="center"/>
    </xf>
    <xf numFmtId="3" fontId="3" fillId="0" borderId="16" xfId="1" applyNumberFormat="1" applyFont="1" applyBorder="1" applyAlignment="1">
      <alignment horizontal="right" vertical="center"/>
    </xf>
    <xf numFmtId="166" fontId="3" fillId="0" borderId="16" xfId="1" applyNumberFormat="1" applyFont="1" applyBorder="1" applyAlignment="1">
      <alignment vertical="center"/>
    </xf>
    <xf numFmtId="165" fontId="3" fillId="0" borderId="16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left" vertical="center"/>
    </xf>
    <xf numFmtId="3" fontId="5" fillId="0" borderId="0" xfId="1" applyNumberFormat="1" applyFont="1" applyAlignment="1">
      <alignment horizontal="right" vertical="center"/>
    </xf>
    <xf numFmtId="3" fontId="5" fillId="0" borderId="17" xfId="1" applyNumberFormat="1" applyFont="1" applyBorder="1" applyAlignment="1">
      <alignment horizontal="right" vertical="center"/>
    </xf>
    <xf numFmtId="166" fontId="5" fillId="0" borderId="17" xfId="1" applyNumberFormat="1" applyFont="1" applyBorder="1" applyAlignment="1">
      <alignment vertical="center"/>
    </xf>
    <xf numFmtId="3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vertical="center"/>
    </xf>
    <xf numFmtId="164" fontId="3" fillId="0" borderId="19" xfId="1" applyNumberFormat="1" applyFont="1" applyBorder="1" applyAlignment="1">
      <alignment horizontal="left" vertical="center" wrapText="1"/>
    </xf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left" vertical="center" wrapText="1"/>
    </xf>
    <xf numFmtId="37" fontId="3" fillId="0" borderId="0" xfId="1" applyNumberFormat="1" applyFont="1"/>
    <xf numFmtId="167" fontId="3" fillId="0" borderId="0" xfId="1" applyNumberFormat="1" applyFont="1"/>
    <xf numFmtId="164" fontId="3" fillId="0" borderId="0" xfId="1" quotePrefix="1" applyNumberFormat="1" applyFont="1" applyAlignment="1">
      <alignment horizontal="left"/>
    </xf>
    <xf numFmtId="0" fontId="4" fillId="0" borderId="0" xfId="0" applyFont="1"/>
  </cellXfs>
  <cellStyles count="3">
    <cellStyle name="Normal" xfId="0" builtinId="0"/>
    <cellStyle name="Normal 2 3" xfId="2" xr:uid="{43846133-D8A6-478E-89EA-4EF116FC9B15}"/>
    <cellStyle name="Normal_CUADRO_51 2003 3" xfId="1" xr:uid="{DD026A88-8D35-48FA-9448-1FBC61B28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</xdr:row>
      <xdr:rowOff>28575</xdr:rowOff>
    </xdr:from>
    <xdr:to>
      <xdr:col>8</xdr:col>
      <xdr:colOff>200025</xdr:colOff>
      <xdr:row>2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098531B-C80A-4A16-A94E-8F773423251A}"/>
            </a:ext>
          </a:extLst>
        </xdr:cNvPr>
        <xdr:cNvSpPr>
          <a:spLocks noChangeShapeType="1"/>
        </xdr:cNvSpPr>
      </xdr:nvSpPr>
      <xdr:spPr bwMode="auto">
        <a:xfrm>
          <a:off x="7600950" y="4381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53</xdr:row>
      <xdr:rowOff>28575</xdr:rowOff>
    </xdr:from>
    <xdr:to>
      <xdr:col>8</xdr:col>
      <xdr:colOff>200025</xdr:colOff>
      <xdr:row>53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F08E55B-BB0D-4F6E-926E-22EF1D647A22}"/>
            </a:ext>
          </a:extLst>
        </xdr:cNvPr>
        <xdr:cNvSpPr>
          <a:spLocks noChangeShapeType="1"/>
        </xdr:cNvSpPr>
      </xdr:nvSpPr>
      <xdr:spPr bwMode="auto">
        <a:xfrm>
          <a:off x="7600950" y="141065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uilar/Documents/Marisol%20Mis%20Documentos/Marisol/4.Boletines/Boletin%20Nacional/Cuadros%20del%20Boletin%20-%202020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.0.69\Marisol%20-%20Marilexzy\Documents%20and%20Settings\usuario\Mis%20documentos\Anuario%202006\ANUARIO%202006\Documents%20and%20Settings\gmcleary\Mis%20documentos\ANUARIOS\anuario%202004\archivos%20del%20normativo\salud%20bucal\SALUD%20BUCAL\CUADRO_42%202003.xls?4D1E05FD" TargetMode="External"/><Relationship Id="rId1" Type="http://schemas.openxmlformats.org/officeDocument/2006/relationships/externalLinkPath" Target="file:///\\4D1E05FD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nuario%202006/ANUARIO%202006/Documents%20and%20Settings/gmcleary/Mis%20documentos/ANUARIOS/anuario%202004/archivos%20del%20normativo/salud%20bucal/SALUD%20BUCAL/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Marisol%20-%20Marilexzy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O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16"/>
      <sheetName val="C-17"/>
      <sheetName val="C-18"/>
      <sheetName val="C-22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40"/>
      <sheetName val="C41"/>
      <sheetName val="C42"/>
      <sheetName val="C43"/>
      <sheetName val="C44"/>
      <sheetName val="C45"/>
      <sheetName val="C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9965-1734-41B0-9EEB-816E32FB02D6}">
  <dimension ref="A2:J89"/>
  <sheetViews>
    <sheetView tabSelected="1" view="pageBreakPreview" zoomScaleNormal="100" zoomScaleSheetLayoutView="100" workbookViewId="0">
      <pane xSplit="1" ySplit="7" topLeftCell="B8" activePane="bottomRight" state="frozen"/>
      <selection activeCell="A83" sqref="A83"/>
      <selection pane="topRight" activeCell="A83" sqref="A83"/>
      <selection pane="bottomLeft" activeCell="A83" sqref="A83"/>
      <selection pane="bottomRight" activeCell="C20" sqref="C20"/>
    </sheetView>
  </sheetViews>
  <sheetFormatPr baseColWidth="10" defaultColWidth="11.42578125" defaultRowHeight="15.75" x14ac:dyDescent="0.25"/>
  <cols>
    <col min="1" max="1" width="41.42578125" style="3" customWidth="1"/>
    <col min="2" max="2" width="8.85546875" style="3" customWidth="1"/>
    <col min="3" max="3" width="11.140625" style="3" customWidth="1"/>
    <col min="4" max="4" width="8.85546875" style="3" customWidth="1"/>
    <col min="5" max="5" width="11.42578125" style="3" customWidth="1"/>
    <col min="6" max="6" width="11.42578125" style="3"/>
    <col min="7" max="7" width="10.7109375" style="3" customWidth="1"/>
    <col min="8" max="8" width="8.28515625" style="3" customWidth="1"/>
    <col min="9" max="9" width="11.28515625" style="3" customWidth="1"/>
    <col min="10" max="10" width="12.42578125" style="3" customWidth="1"/>
    <col min="11" max="11" width="11.42578125" style="3"/>
    <col min="12" max="12" width="21.7109375" style="3" customWidth="1"/>
    <col min="13" max="16384" width="11.42578125" style="3"/>
  </cols>
  <sheetData>
    <row r="2" spans="1:10" ht="16.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s="8" customFormat="1" ht="15.75" customHeight="1" thickTop="1" x14ac:dyDescent="0.25">
      <c r="A3" s="4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7" t="s">
        <v>10</v>
      </c>
    </row>
    <row r="4" spans="1:10" s="8" customFormat="1" ht="15" customHeight="1" x14ac:dyDescent="0.25">
      <c r="A4" s="9"/>
      <c r="B4" s="10"/>
      <c r="C4" s="11"/>
      <c r="D4" s="11"/>
      <c r="E4" s="10"/>
      <c r="F4" s="10"/>
      <c r="G4" s="10"/>
      <c r="H4" s="10"/>
      <c r="I4" s="10"/>
      <c r="J4" s="12"/>
    </row>
    <row r="5" spans="1:10" s="8" customFormat="1" ht="15.75" customHeight="1" thickBot="1" x14ac:dyDescent="0.3">
      <c r="A5" s="13"/>
      <c r="B5" s="14"/>
      <c r="C5" s="15"/>
      <c r="D5" s="15"/>
      <c r="E5" s="14"/>
      <c r="F5" s="14"/>
      <c r="G5" s="14"/>
      <c r="H5" s="14"/>
      <c r="I5" s="14"/>
      <c r="J5" s="16"/>
    </row>
    <row r="6" spans="1:10" ht="5.25" customHeight="1" thickTop="1" x14ac:dyDescent="0.25">
      <c r="A6" s="17"/>
      <c r="B6" s="17"/>
      <c r="C6" s="17"/>
      <c r="D6" s="18"/>
      <c r="E6" s="19"/>
      <c r="F6" s="19"/>
      <c r="G6" s="17"/>
      <c r="H6" s="20"/>
      <c r="I6" s="17"/>
      <c r="J6" s="21"/>
    </row>
    <row r="7" spans="1:10" ht="2.25" customHeight="1" x14ac:dyDescent="0.25">
      <c r="A7" s="22"/>
      <c r="B7" s="23"/>
      <c r="C7" s="23"/>
      <c r="D7" s="23"/>
      <c r="E7" s="23"/>
      <c r="F7" s="23"/>
      <c r="G7" s="23"/>
      <c r="H7" s="24"/>
      <c r="I7" s="24"/>
      <c r="J7" s="25"/>
    </row>
    <row r="8" spans="1:10" s="30" customFormat="1" ht="22.5" customHeight="1" x14ac:dyDescent="0.25">
      <c r="A8" s="26" t="s">
        <v>11</v>
      </c>
      <c r="B8" s="27">
        <f t="shared" ref="B8:G8" si="0">SUM(B9,B14,B24,B35,B66,B67,B68)</f>
        <v>3863</v>
      </c>
      <c r="C8" s="27">
        <f t="shared" si="0"/>
        <v>115103</v>
      </c>
      <c r="D8" s="27">
        <f t="shared" si="0"/>
        <v>114599</v>
      </c>
      <c r="E8" s="27">
        <f t="shared" si="0"/>
        <v>1313466</v>
      </c>
      <c r="F8" s="27">
        <f t="shared" si="0"/>
        <v>679551</v>
      </c>
      <c r="G8" s="27">
        <f t="shared" si="0"/>
        <v>675537</v>
      </c>
      <c r="H8" s="28">
        <f>(D8/B8)</f>
        <v>29.665803779446026</v>
      </c>
      <c r="I8" s="28">
        <f t="shared" ref="I8:I50" si="1">(G8/D8)</f>
        <v>5.894789657850418</v>
      </c>
      <c r="J8" s="29">
        <f>+F8/E8*100</f>
        <v>51.737235680253626</v>
      </c>
    </row>
    <row r="9" spans="1:10" s="30" customFormat="1" ht="22.5" customHeight="1" x14ac:dyDescent="0.25">
      <c r="A9" s="31" t="s">
        <v>12</v>
      </c>
      <c r="B9" s="27">
        <f t="shared" ref="B9:G9" si="2">SUM(B10:B13)</f>
        <v>1437</v>
      </c>
      <c r="C9" s="27">
        <f t="shared" si="2"/>
        <v>33549</v>
      </c>
      <c r="D9" s="27">
        <f t="shared" si="2"/>
        <v>33690</v>
      </c>
      <c r="E9" s="27">
        <f t="shared" si="2"/>
        <v>518413</v>
      </c>
      <c r="F9" s="27">
        <f t="shared" si="2"/>
        <v>307778</v>
      </c>
      <c r="G9" s="27">
        <f t="shared" si="2"/>
        <v>290926</v>
      </c>
      <c r="H9" s="28">
        <f>(D9/B9)</f>
        <v>23.444676409185803</v>
      </c>
      <c r="I9" s="28">
        <f t="shared" si="1"/>
        <v>8.6353814188186409</v>
      </c>
      <c r="J9" s="29">
        <f>+F9/E9*100</f>
        <v>59.369267360193511</v>
      </c>
    </row>
    <row r="10" spans="1:10" s="30" customFormat="1" ht="22.5" customHeight="1" x14ac:dyDescent="0.25">
      <c r="A10" s="32" t="s">
        <v>13</v>
      </c>
      <c r="B10" s="33">
        <v>686</v>
      </c>
      <c r="C10" s="33">
        <v>19749</v>
      </c>
      <c r="D10" s="33">
        <v>19776</v>
      </c>
      <c r="E10" s="33">
        <v>249059</v>
      </c>
      <c r="F10" s="33">
        <v>159088</v>
      </c>
      <c r="G10" s="33">
        <v>167370</v>
      </c>
      <c r="H10" s="34">
        <f t="shared" ref="H10:H29" si="3">(D10/B10)</f>
        <v>28.827988338192419</v>
      </c>
      <c r="I10" s="28">
        <f t="shared" si="1"/>
        <v>8.4632888349514559</v>
      </c>
      <c r="J10" s="29">
        <f>+F10/E10*100</f>
        <v>63.875627863277373</v>
      </c>
    </row>
    <row r="11" spans="1:10" s="30" customFormat="1" ht="22.5" customHeight="1" x14ac:dyDescent="0.25">
      <c r="A11" s="35" t="s">
        <v>14</v>
      </c>
      <c r="B11" s="33">
        <v>163</v>
      </c>
      <c r="C11" s="33">
        <v>4764</v>
      </c>
      <c r="D11" s="33">
        <v>4803</v>
      </c>
      <c r="E11" s="33">
        <v>54716</v>
      </c>
      <c r="F11" s="33">
        <v>29702</v>
      </c>
      <c r="G11" s="33">
        <v>24441</v>
      </c>
      <c r="H11" s="34">
        <f>(D11/B11)</f>
        <v>29.466257668711656</v>
      </c>
      <c r="I11" s="28">
        <f t="shared" si="1"/>
        <v>5.088694565896315</v>
      </c>
      <c r="J11" s="29">
        <f>+F11/E11*100</f>
        <v>54.283938884421381</v>
      </c>
    </row>
    <row r="12" spans="1:10" s="30" customFormat="1" ht="22.5" customHeight="1" x14ac:dyDescent="0.25">
      <c r="A12" s="35" t="s">
        <v>15</v>
      </c>
      <c r="B12" s="33">
        <v>438</v>
      </c>
      <c r="C12" s="33">
        <v>8195</v>
      </c>
      <c r="D12" s="33">
        <v>8270</v>
      </c>
      <c r="E12" s="33">
        <v>159828</v>
      </c>
      <c r="F12" s="33">
        <v>91818</v>
      </c>
      <c r="G12" s="33">
        <v>88012</v>
      </c>
      <c r="H12" s="34">
        <f t="shared" si="3"/>
        <v>18.881278538812786</v>
      </c>
      <c r="I12" s="34">
        <f t="shared" si="1"/>
        <v>10.642321644498185</v>
      </c>
      <c r="J12" s="36">
        <f>+F12/E12*100</f>
        <v>57.448006607102627</v>
      </c>
    </row>
    <row r="13" spans="1:10" s="30" customFormat="1" ht="22.5" customHeight="1" x14ac:dyDescent="0.25">
      <c r="A13" s="35" t="s">
        <v>16</v>
      </c>
      <c r="B13" s="33">
        <v>150</v>
      </c>
      <c r="C13" s="33">
        <v>841</v>
      </c>
      <c r="D13" s="33">
        <v>841</v>
      </c>
      <c r="E13" s="33">
        <v>54810</v>
      </c>
      <c r="F13" s="33">
        <v>27170</v>
      </c>
      <c r="G13" s="33">
        <v>11103</v>
      </c>
      <c r="H13" s="34">
        <f t="shared" si="3"/>
        <v>5.6066666666666665</v>
      </c>
      <c r="I13" s="34">
        <f t="shared" si="1"/>
        <v>13.202140309155768</v>
      </c>
      <c r="J13" s="36">
        <f t="shared" ref="J13:J23" si="4">+F13/E13*100</f>
        <v>49.571246122970258</v>
      </c>
    </row>
    <row r="14" spans="1:10" s="30" customFormat="1" ht="22.5" customHeight="1" x14ac:dyDescent="0.25">
      <c r="A14" s="31" t="s">
        <v>17</v>
      </c>
      <c r="B14" s="27">
        <f t="shared" ref="B14:G14" si="5">SUM(B15:B23)</f>
        <v>1712</v>
      </c>
      <c r="C14" s="27">
        <f t="shared" si="5"/>
        <v>67730</v>
      </c>
      <c r="D14" s="27">
        <f t="shared" si="5"/>
        <v>67293</v>
      </c>
      <c r="E14" s="27">
        <f t="shared" si="5"/>
        <v>559003</v>
      </c>
      <c r="F14" s="27">
        <f t="shared" si="5"/>
        <v>322405</v>
      </c>
      <c r="G14" s="27">
        <f t="shared" si="5"/>
        <v>332700</v>
      </c>
      <c r="H14" s="28">
        <f t="shared" si="3"/>
        <v>39.30665887850467</v>
      </c>
      <c r="I14" s="28">
        <f t="shared" si="1"/>
        <v>4.9440506441977616</v>
      </c>
      <c r="J14" s="37">
        <f t="shared" si="4"/>
        <v>57.675003533075852</v>
      </c>
    </row>
    <row r="15" spans="1:10" s="30" customFormat="1" ht="22.5" customHeight="1" x14ac:dyDescent="0.25">
      <c r="A15" s="35" t="s">
        <v>18</v>
      </c>
      <c r="B15" s="33">
        <v>156</v>
      </c>
      <c r="C15" s="33">
        <v>8011</v>
      </c>
      <c r="D15" s="33">
        <v>7999</v>
      </c>
      <c r="E15" s="33">
        <v>55820</v>
      </c>
      <c r="F15" s="33">
        <v>24320</v>
      </c>
      <c r="G15" s="33">
        <v>24722</v>
      </c>
      <c r="H15" s="34">
        <f t="shared" si="3"/>
        <v>51.275641025641029</v>
      </c>
      <c r="I15" s="34">
        <f t="shared" si="1"/>
        <v>3.0906363295411925</v>
      </c>
      <c r="J15" s="36">
        <f t="shared" si="4"/>
        <v>43.568613400214979</v>
      </c>
    </row>
    <row r="16" spans="1:10" s="30" customFormat="1" ht="22.5" customHeight="1" x14ac:dyDescent="0.25">
      <c r="A16" s="35" t="s">
        <v>19</v>
      </c>
      <c r="B16" s="33">
        <v>443</v>
      </c>
      <c r="C16" s="33">
        <v>16137</v>
      </c>
      <c r="D16" s="33">
        <v>16238</v>
      </c>
      <c r="E16" s="33">
        <v>120498</v>
      </c>
      <c r="F16" s="33">
        <v>76234</v>
      </c>
      <c r="G16" s="33">
        <v>80026</v>
      </c>
      <c r="H16" s="34">
        <f t="shared" si="3"/>
        <v>36.654627539503387</v>
      </c>
      <c r="I16" s="34">
        <f t="shared" si="1"/>
        <v>4.9283162951102355</v>
      </c>
      <c r="J16" s="36">
        <f t="shared" si="4"/>
        <v>63.265780344901991</v>
      </c>
    </row>
    <row r="17" spans="1:10" s="30" customFormat="1" ht="22.5" customHeight="1" x14ac:dyDescent="0.25">
      <c r="A17" s="35" t="s">
        <v>20</v>
      </c>
      <c r="B17" s="33">
        <v>28</v>
      </c>
      <c r="C17" s="33">
        <v>218</v>
      </c>
      <c r="D17" s="33">
        <v>216</v>
      </c>
      <c r="E17" s="33">
        <v>10220</v>
      </c>
      <c r="F17" s="33">
        <v>692</v>
      </c>
      <c r="G17" s="33">
        <v>750</v>
      </c>
      <c r="H17" s="34">
        <f t="shared" si="3"/>
        <v>7.7142857142857144</v>
      </c>
      <c r="I17" s="34">
        <f t="shared" si="1"/>
        <v>3.4722222222222223</v>
      </c>
      <c r="J17" s="36">
        <f t="shared" si="4"/>
        <v>6.7710371819960855</v>
      </c>
    </row>
    <row r="18" spans="1:10" s="30" customFormat="1" ht="22.5" customHeight="1" x14ac:dyDescent="0.25">
      <c r="A18" s="35" t="s">
        <v>21</v>
      </c>
      <c r="B18" s="33">
        <v>135</v>
      </c>
      <c r="C18" s="33">
        <v>5709</v>
      </c>
      <c r="D18" s="33">
        <v>5675</v>
      </c>
      <c r="E18" s="33">
        <v>49410</v>
      </c>
      <c r="F18" s="33">
        <v>21629</v>
      </c>
      <c r="G18" s="33">
        <v>20829</v>
      </c>
      <c r="H18" s="34">
        <f t="shared" si="3"/>
        <v>42.037037037037038</v>
      </c>
      <c r="I18" s="34">
        <f t="shared" si="1"/>
        <v>3.6703083700440531</v>
      </c>
      <c r="J18" s="38">
        <f t="shared" si="4"/>
        <v>43.774539566889295</v>
      </c>
    </row>
    <row r="19" spans="1:10" s="30" customFormat="1" ht="22.5" customHeight="1" x14ac:dyDescent="0.25">
      <c r="A19" s="35" t="s">
        <v>22</v>
      </c>
      <c r="B19" s="33">
        <v>131</v>
      </c>
      <c r="C19" s="33">
        <v>1263</v>
      </c>
      <c r="D19" s="33">
        <v>1269</v>
      </c>
      <c r="E19" s="33">
        <v>47733</v>
      </c>
      <c r="F19" s="33">
        <v>27928</v>
      </c>
      <c r="G19" s="33">
        <v>54697</v>
      </c>
      <c r="H19" s="34">
        <f t="shared" si="3"/>
        <v>9.6870229007633579</v>
      </c>
      <c r="I19" s="34">
        <f t="shared" si="1"/>
        <v>43.102442868400317</v>
      </c>
      <c r="J19" s="38">
        <f t="shared" si="4"/>
        <v>58.50878846919322</v>
      </c>
    </row>
    <row r="20" spans="1:10" s="30" customFormat="1" ht="22.5" customHeight="1" x14ac:dyDescent="0.25">
      <c r="A20" s="35" t="s">
        <v>23</v>
      </c>
      <c r="B20" s="33">
        <v>304</v>
      </c>
      <c r="C20" s="33">
        <v>13886</v>
      </c>
      <c r="D20" s="33">
        <v>13830</v>
      </c>
      <c r="E20" s="33">
        <v>97721</v>
      </c>
      <c r="F20" s="33">
        <v>76727</v>
      </c>
      <c r="G20" s="33">
        <v>67259</v>
      </c>
      <c r="H20" s="34">
        <f t="shared" si="3"/>
        <v>45.493421052631582</v>
      </c>
      <c r="I20" s="34">
        <f t="shared" si="1"/>
        <v>4.8632682574114243</v>
      </c>
      <c r="J20" s="38">
        <f t="shared" si="4"/>
        <v>78.516388493773093</v>
      </c>
    </row>
    <row r="21" spans="1:10" s="30" customFormat="1" ht="22.5" customHeight="1" x14ac:dyDescent="0.25">
      <c r="A21" s="35" t="s">
        <v>24</v>
      </c>
      <c r="B21" s="39">
        <v>199</v>
      </c>
      <c r="C21" s="39">
        <v>10223</v>
      </c>
      <c r="D21" s="39">
        <v>9804</v>
      </c>
      <c r="E21" s="39">
        <v>69649</v>
      </c>
      <c r="F21" s="39">
        <v>38796</v>
      </c>
      <c r="G21" s="39">
        <v>32679</v>
      </c>
      <c r="H21" s="34">
        <f t="shared" si="3"/>
        <v>49.266331658291456</v>
      </c>
      <c r="I21" s="34">
        <f t="shared" si="1"/>
        <v>3.3332313341493269</v>
      </c>
      <c r="J21" s="38">
        <f t="shared" si="4"/>
        <v>55.702163706585885</v>
      </c>
    </row>
    <row r="22" spans="1:10" s="30" customFormat="1" ht="22.5" customHeight="1" x14ac:dyDescent="0.25">
      <c r="A22" s="35" t="s">
        <v>25</v>
      </c>
      <c r="B22" s="39">
        <v>304</v>
      </c>
      <c r="C22" s="33">
        <v>12152</v>
      </c>
      <c r="D22" s="33">
        <v>12128</v>
      </c>
      <c r="E22" s="33">
        <v>103572</v>
      </c>
      <c r="F22" s="33">
        <v>55751</v>
      </c>
      <c r="G22" s="33">
        <v>51385</v>
      </c>
      <c r="H22" s="34">
        <f t="shared" si="3"/>
        <v>39.89473684210526</v>
      </c>
      <c r="I22" s="34">
        <f t="shared" si="1"/>
        <v>4.2368898416886545</v>
      </c>
      <c r="J22" s="38">
        <f t="shared" si="4"/>
        <v>53.828254740663496</v>
      </c>
    </row>
    <row r="23" spans="1:10" s="30" customFormat="1" ht="22.5" customHeight="1" x14ac:dyDescent="0.25">
      <c r="A23" s="35" t="s">
        <v>26</v>
      </c>
      <c r="B23" s="40">
        <v>12</v>
      </c>
      <c r="C23" s="33">
        <v>131</v>
      </c>
      <c r="D23" s="33">
        <v>134</v>
      </c>
      <c r="E23" s="33">
        <v>4380</v>
      </c>
      <c r="F23" s="33">
        <v>328</v>
      </c>
      <c r="G23" s="33">
        <v>353</v>
      </c>
      <c r="H23" s="34">
        <f t="shared" si="3"/>
        <v>11.166666666666666</v>
      </c>
      <c r="I23" s="34">
        <f t="shared" si="1"/>
        <v>2.6343283582089554</v>
      </c>
      <c r="J23" s="38">
        <f t="shared" si="4"/>
        <v>7.4885844748858439</v>
      </c>
    </row>
    <row r="24" spans="1:10" ht="22.5" customHeight="1" x14ac:dyDescent="0.25">
      <c r="A24" s="41" t="s">
        <v>27</v>
      </c>
      <c r="B24" s="42">
        <f t="shared" ref="B24:G24" si="6">SUM(B25:B34)</f>
        <v>347</v>
      </c>
      <c r="C24" s="27">
        <f t="shared" si="6"/>
        <v>9067</v>
      </c>
      <c r="D24" s="27">
        <f t="shared" si="6"/>
        <v>8981</v>
      </c>
      <c r="E24" s="27">
        <f t="shared" si="6"/>
        <v>125566</v>
      </c>
      <c r="F24" s="27">
        <f t="shared" si="6"/>
        <v>30606</v>
      </c>
      <c r="G24" s="27">
        <f t="shared" si="6"/>
        <v>30212</v>
      </c>
      <c r="H24" s="28">
        <f t="shared" si="3"/>
        <v>25.881844380403457</v>
      </c>
      <c r="I24" s="28">
        <f t="shared" si="1"/>
        <v>3.3639906469212781</v>
      </c>
      <c r="J24" s="37">
        <f>+F24/E24*100</f>
        <v>24.374432569326089</v>
      </c>
    </row>
    <row r="25" spans="1:10" s="30" customFormat="1" ht="22.5" customHeight="1" x14ac:dyDescent="0.25">
      <c r="A25" s="35" t="s">
        <v>28</v>
      </c>
      <c r="B25" s="33">
        <v>28</v>
      </c>
      <c r="C25" s="33">
        <v>742</v>
      </c>
      <c r="D25" s="33">
        <v>671</v>
      </c>
      <c r="E25" s="33">
        <v>10248</v>
      </c>
      <c r="F25" s="33">
        <v>2091</v>
      </c>
      <c r="G25" s="33">
        <v>1982</v>
      </c>
      <c r="H25" s="34">
        <f t="shared" si="3"/>
        <v>23.964285714285715</v>
      </c>
      <c r="I25" s="34">
        <f t="shared" si="1"/>
        <v>2.953800298062593</v>
      </c>
      <c r="J25" s="38">
        <f t="shared" ref="J25:J36" si="7">+F25/E25*100</f>
        <v>20.403981264637004</v>
      </c>
    </row>
    <row r="26" spans="1:10" s="30" customFormat="1" ht="22.5" customHeight="1" x14ac:dyDescent="0.25">
      <c r="A26" s="35" t="s">
        <v>29</v>
      </c>
      <c r="B26" s="33">
        <v>23</v>
      </c>
      <c r="C26" s="33">
        <v>366</v>
      </c>
      <c r="D26" s="33">
        <v>351</v>
      </c>
      <c r="E26" s="33">
        <v>8418</v>
      </c>
      <c r="F26" s="33">
        <v>1454</v>
      </c>
      <c r="G26" s="39">
        <v>962</v>
      </c>
      <c r="H26" s="34">
        <f t="shared" si="3"/>
        <v>15.260869565217391</v>
      </c>
      <c r="I26" s="34">
        <f t="shared" si="1"/>
        <v>2.7407407407407409</v>
      </c>
      <c r="J26" s="38">
        <f t="shared" si="7"/>
        <v>17.272511285340936</v>
      </c>
    </row>
    <row r="27" spans="1:10" s="30" customFormat="1" ht="22.5" customHeight="1" x14ac:dyDescent="0.25">
      <c r="A27" s="35" t="s">
        <v>30</v>
      </c>
      <c r="B27" s="33">
        <v>16</v>
      </c>
      <c r="C27" s="33">
        <v>64</v>
      </c>
      <c r="D27" s="33">
        <v>60</v>
      </c>
      <c r="E27" s="33">
        <v>5856</v>
      </c>
      <c r="F27" s="33">
        <v>151</v>
      </c>
      <c r="G27" s="39">
        <v>151</v>
      </c>
      <c r="H27" s="34">
        <f t="shared" si="3"/>
        <v>3.75</v>
      </c>
      <c r="I27" s="34">
        <f t="shared" si="1"/>
        <v>2.5166666666666666</v>
      </c>
      <c r="J27" s="38">
        <f t="shared" si="7"/>
        <v>2.5785519125683063</v>
      </c>
    </row>
    <row r="28" spans="1:10" s="30" customFormat="1" ht="22.5" customHeight="1" x14ac:dyDescent="0.25">
      <c r="A28" s="35" t="s">
        <v>31</v>
      </c>
      <c r="B28" s="33">
        <v>48</v>
      </c>
      <c r="C28" s="33">
        <v>670</v>
      </c>
      <c r="D28" s="33">
        <v>662</v>
      </c>
      <c r="E28" s="33">
        <v>18208</v>
      </c>
      <c r="F28" s="33">
        <v>1769</v>
      </c>
      <c r="G28" s="39">
        <v>1779</v>
      </c>
      <c r="H28" s="34">
        <f t="shared" si="3"/>
        <v>13.791666666666666</v>
      </c>
      <c r="I28" s="34">
        <f t="shared" si="1"/>
        <v>2.6873111782477341</v>
      </c>
      <c r="J28" s="38">
        <f t="shared" si="7"/>
        <v>9.7155096660808429</v>
      </c>
    </row>
    <row r="29" spans="1:10" s="30" customFormat="1" ht="22.5" customHeight="1" x14ac:dyDescent="0.25">
      <c r="A29" s="35" t="s">
        <v>32</v>
      </c>
      <c r="B29" s="33">
        <v>84</v>
      </c>
      <c r="C29" s="33">
        <v>3986</v>
      </c>
      <c r="D29" s="33">
        <v>3981</v>
      </c>
      <c r="E29" s="33">
        <v>30651</v>
      </c>
      <c r="F29" s="33">
        <v>15994</v>
      </c>
      <c r="G29" s="39">
        <v>16240</v>
      </c>
      <c r="H29" s="34">
        <f t="shared" si="3"/>
        <v>47.392857142857146</v>
      </c>
      <c r="I29" s="34">
        <f t="shared" si="1"/>
        <v>4.0793770409444861</v>
      </c>
      <c r="J29" s="38">
        <f t="shared" si="7"/>
        <v>52.181005513686344</v>
      </c>
    </row>
    <row r="30" spans="1:10" s="30" customFormat="1" ht="22.5" customHeight="1" x14ac:dyDescent="0.25">
      <c r="A30" s="35" t="s">
        <v>33</v>
      </c>
      <c r="B30" s="33">
        <v>34</v>
      </c>
      <c r="C30" s="33">
        <v>95</v>
      </c>
      <c r="D30" s="33">
        <v>97</v>
      </c>
      <c r="E30" s="33">
        <v>12444</v>
      </c>
      <c r="F30" s="33">
        <v>397</v>
      </c>
      <c r="G30" s="39">
        <v>410</v>
      </c>
      <c r="H30" s="34">
        <v>0</v>
      </c>
      <c r="I30" s="34">
        <f t="shared" si="1"/>
        <v>4.2268041237113403</v>
      </c>
      <c r="J30" s="38">
        <f t="shared" si="7"/>
        <v>3.1902925104468016</v>
      </c>
    </row>
    <row r="31" spans="1:10" s="30" customFormat="1" ht="22.5" customHeight="1" x14ac:dyDescent="0.25">
      <c r="A31" s="35" t="s">
        <v>34</v>
      </c>
      <c r="B31" s="33">
        <v>22</v>
      </c>
      <c r="C31" s="33">
        <v>283</v>
      </c>
      <c r="D31" s="33">
        <v>280</v>
      </c>
      <c r="E31" s="33">
        <v>8052</v>
      </c>
      <c r="F31" s="33">
        <v>1041</v>
      </c>
      <c r="G31" s="39">
        <v>884</v>
      </c>
      <c r="H31" s="34">
        <f t="shared" ref="H31:H51" si="8">(D31/B31)</f>
        <v>12.727272727272727</v>
      </c>
      <c r="I31" s="34">
        <f t="shared" si="1"/>
        <v>3.157142857142857</v>
      </c>
      <c r="J31" s="38">
        <f t="shared" si="7"/>
        <v>12.928464977645305</v>
      </c>
    </row>
    <row r="32" spans="1:10" s="30" customFormat="1" ht="22.5" customHeight="1" x14ac:dyDescent="0.25">
      <c r="A32" s="35" t="s">
        <v>35</v>
      </c>
      <c r="B32" s="33">
        <v>30</v>
      </c>
      <c r="C32" s="33">
        <v>654</v>
      </c>
      <c r="D32" s="33">
        <v>657</v>
      </c>
      <c r="E32" s="33">
        <v>10950</v>
      </c>
      <c r="F32" s="33">
        <v>1931</v>
      </c>
      <c r="G32" s="39">
        <v>1968</v>
      </c>
      <c r="H32" s="34">
        <f t="shared" si="8"/>
        <v>21.9</v>
      </c>
      <c r="I32" s="34">
        <f t="shared" si="1"/>
        <v>2.9954337899543377</v>
      </c>
      <c r="J32" s="38">
        <f t="shared" si="7"/>
        <v>17.634703196347033</v>
      </c>
    </row>
    <row r="33" spans="1:10" s="30" customFormat="1" ht="22.5" customHeight="1" x14ac:dyDescent="0.25">
      <c r="A33" s="35" t="s">
        <v>36</v>
      </c>
      <c r="B33" s="33">
        <v>3</v>
      </c>
      <c r="C33" s="33">
        <v>46</v>
      </c>
      <c r="D33" s="33">
        <v>45</v>
      </c>
      <c r="E33" s="33">
        <v>1095</v>
      </c>
      <c r="F33" s="33">
        <v>56</v>
      </c>
      <c r="G33" s="39">
        <v>55</v>
      </c>
      <c r="H33" s="34">
        <f t="shared" si="8"/>
        <v>15</v>
      </c>
      <c r="I33" s="34">
        <f t="shared" si="1"/>
        <v>1.2222222222222223</v>
      </c>
      <c r="J33" s="38">
        <f t="shared" si="7"/>
        <v>5.1141552511415531</v>
      </c>
    </row>
    <row r="34" spans="1:10" s="30" customFormat="1" ht="22.5" customHeight="1" x14ac:dyDescent="0.25">
      <c r="A34" s="35" t="s">
        <v>37</v>
      </c>
      <c r="B34" s="33">
        <v>59</v>
      </c>
      <c r="C34" s="33">
        <v>2161</v>
      </c>
      <c r="D34" s="33">
        <v>2177</v>
      </c>
      <c r="E34" s="33">
        <v>19644</v>
      </c>
      <c r="F34" s="33">
        <v>5722</v>
      </c>
      <c r="G34" s="39">
        <v>5781</v>
      </c>
      <c r="H34" s="34">
        <f t="shared" si="8"/>
        <v>36.898305084745765</v>
      </c>
      <c r="I34" s="34">
        <f>(G34/D34)</f>
        <v>2.6554892053284336</v>
      </c>
      <c r="J34" s="38">
        <f>+F34/E34*100</f>
        <v>29.128487069843207</v>
      </c>
    </row>
    <row r="35" spans="1:10" ht="22.5" customHeight="1" x14ac:dyDescent="0.25">
      <c r="A35" s="43" t="s">
        <v>38</v>
      </c>
      <c r="B35" s="42">
        <f t="shared" ref="B35:G35" si="9">SUM(B36:B51,B57:B65)</f>
        <v>198</v>
      </c>
      <c r="C35" s="42">
        <f t="shared" si="9"/>
        <v>3059</v>
      </c>
      <c r="D35" s="42">
        <f t="shared" si="9"/>
        <v>3052</v>
      </c>
      <c r="E35" s="42">
        <f t="shared" si="9"/>
        <v>68244</v>
      </c>
      <c r="F35" s="42">
        <f t="shared" si="9"/>
        <v>7437</v>
      </c>
      <c r="G35" s="42">
        <f t="shared" si="9"/>
        <v>7590</v>
      </c>
      <c r="H35" s="44">
        <f t="shared" si="8"/>
        <v>15.414141414141413</v>
      </c>
      <c r="I35" s="44">
        <f t="shared" si="1"/>
        <v>2.4868938401048495</v>
      </c>
      <c r="J35" s="45">
        <f t="shared" si="7"/>
        <v>10.897661332864427</v>
      </c>
    </row>
    <row r="36" spans="1:10" s="30" customFormat="1" ht="22.5" customHeight="1" x14ac:dyDescent="0.25">
      <c r="A36" s="35" t="s">
        <v>39</v>
      </c>
      <c r="B36" s="39">
        <v>6</v>
      </c>
      <c r="C36" s="39">
        <v>45</v>
      </c>
      <c r="D36" s="39">
        <v>44</v>
      </c>
      <c r="E36" s="39">
        <v>2196</v>
      </c>
      <c r="F36" s="39">
        <v>45</v>
      </c>
      <c r="G36" s="39">
        <v>44</v>
      </c>
      <c r="H36" s="34">
        <f t="shared" si="8"/>
        <v>7.333333333333333</v>
      </c>
      <c r="I36" s="34">
        <f t="shared" si="1"/>
        <v>1</v>
      </c>
      <c r="J36" s="38">
        <f t="shared" si="7"/>
        <v>2.0491803278688523</v>
      </c>
    </row>
    <row r="37" spans="1:10" s="30" customFormat="1" ht="22.5" customHeight="1" x14ac:dyDescent="0.25">
      <c r="A37" s="35" t="s">
        <v>40</v>
      </c>
      <c r="B37" s="39">
        <v>0</v>
      </c>
      <c r="C37" s="39">
        <v>0</v>
      </c>
      <c r="D37" s="39">
        <v>0</v>
      </c>
      <c r="E37" s="39">
        <v>0</v>
      </c>
      <c r="F37" s="46">
        <v>0</v>
      </c>
      <c r="G37" s="39">
        <v>0</v>
      </c>
      <c r="H37" s="39">
        <v>0</v>
      </c>
      <c r="I37" s="39">
        <v>0</v>
      </c>
      <c r="J37" s="39">
        <v>0</v>
      </c>
    </row>
    <row r="38" spans="1:10" s="30" customFormat="1" ht="22.5" customHeight="1" x14ac:dyDescent="0.25">
      <c r="A38" s="35" t="s">
        <v>41</v>
      </c>
      <c r="B38" s="39">
        <v>3</v>
      </c>
      <c r="C38" s="39">
        <v>46</v>
      </c>
      <c r="D38" s="39">
        <v>46</v>
      </c>
      <c r="E38" s="39">
        <v>1098</v>
      </c>
      <c r="F38" s="39">
        <v>46</v>
      </c>
      <c r="G38" s="39">
        <v>46</v>
      </c>
      <c r="H38" s="34">
        <f t="shared" si="8"/>
        <v>15.333333333333334</v>
      </c>
      <c r="I38" s="34">
        <f>(G38/D38)</f>
        <v>1</v>
      </c>
      <c r="J38" s="38">
        <f>+F38/E38*100</f>
        <v>4.1894353369763211</v>
      </c>
    </row>
    <row r="39" spans="1:10" s="30" customFormat="1" ht="22.5" customHeight="1" x14ac:dyDescent="0.25">
      <c r="A39" s="35" t="s">
        <v>42</v>
      </c>
      <c r="B39" s="39">
        <v>7</v>
      </c>
      <c r="C39" s="39">
        <v>6</v>
      </c>
      <c r="D39" s="39">
        <v>6</v>
      </c>
      <c r="E39" s="39">
        <v>2562</v>
      </c>
      <c r="F39" s="39">
        <v>6</v>
      </c>
      <c r="G39" s="39">
        <v>7</v>
      </c>
      <c r="H39" s="34">
        <f t="shared" si="8"/>
        <v>0.8571428571428571</v>
      </c>
      <c r="I39" s="34">
        <f t="shared" si="1"/>
        <v>1.1666666666666667</v>
      </c>
      <c r="J39" s="38">
        <f t="shared" ref="J39:J51" si="10">+F39/E39*100</f>
        <v>0.23419203747072601</v>
      </c>
    </row>
    <row r="40" spans="1:10" s="30" customFormat="1" ht="22.5" customHeight="1" x14ac:dyDescent="0.25">
      <c r="A40" s="35" t="s">
        <v>43</v>
      </c>
      <c r="B40" s="39">
        <v>8</v>
      </c>
      <c r="C40" s="39">
        <v>145</v>
      </c>
      <c r="D40" s="39">
        <v>145</v>
      </c>
      <c r="E40" s="39">
        <v>2928</v>
      </c>
      <c r="F40" s="39">
        <v>320</v>
      </c>
      <c r="G40" s="39">
        <v>320</v>
      </c>
      <c r="H40" s="34">
        <f t="shared" si="8"/>
        <v>18.125</v>
      </c>
      <c r="I40" s="34">
        <f t="shared" si="1"/>
        <v>2.2068965517241379</v>
      </c>
      <c r="J40" s="38">
        <f t="shared" si="10"/>
        <v>10.928961748633879</v>
      </c>
    </row>
    <row r="41" spans="1:10" s="30" customFormat="1" ht="22.5" customHeight="1" x14ac:dyDescent="0.25">
      <c r="A41" s="35" t="s">
        <v>44</v>
      </c>
      <c r="B41" s="39">
        <v>11</v>
      </c>
      <c r="C41" s="39">
        <v>100</v>
      </c>
      <c r="D41" s="39">
        <v>93</v>
      </c>
      <c r="E41" s="39">
        <v>4015</v>
      </c>
      <c r="F41" s="39">
        <v>148</v>
      </c>
      <c r="G41" s="39">
        <v>146</v>
      </c>
      <c r="H41" s="34">
        <f t="shared" si="8"/>
        <v>8.454545454545455</v>
      </c>
      <c r="I41" s="34">
        <f t="shared" si="1"/>
        <v>1.5698924731182795</v>
      </c>
      <c r="J41" s="38">
        <f t="shared" si="10"/>
        <v>3.686176836861768</v>
      </c>
    </row>
    <row r="42" spans="1:10" s="30" customFormat="1" ht="22.5" customHeight="1" x14ac:dyDescent="0.25">
      <c r="A42" s="35" t="s">
        <v>45</v>
      </c>
      <c r="B42" s="39">
        <v>14</v>
      </c>
      <c r="C42" s="39">
        <v>69</v>
      </c>
      <c r="D42" s="39">
        <v>67</v>
      </c>
      <c r="E42" s="39">
        <v>5124</v>
      </c>
      <c r="F42" s="39">
        <v>133</v>
      </c>
      <c r="G42" s="39">
        <v>132</v>
      </c>
      <c r="H42" s="34">
        <f t="shared" si="8"/>
        <v>4.7857142857142856</v>
      </c>
      <c r="I42" s="34">
        <f t="shared" si="1"/>
        <v>1.9701492537313432</v>
      </c>
      <c r="J42" s="38">
        <f t="shared" si="10"/>
        <v>2.5956284153005464</v>
      </c>
    </row>
    <row r="43" spans="1:10" s="30" customFormat="1" ht="22.5" customHeight="1" x14ac:dyDescent="0.25">
      <c r="A43" s="35" t="s">
        <v>46</v>
      </c>
      <c r="B43" s="39">
        <v>20</v>
      </c>
      <c r="C43" s="39">
        <v>604</v>
      </c>
      <c r="D43" s="39">
        <v>612</v>
      </c>
      <c r="E43" s="39">
        <v>6865</v>
      </c>
      <c r="F43" s="39">
        <v>1365</v>
      </c>
      <c r="G43" s="39">
        <v>1365</v>
      </c>
      <c r="H43" s="34">
        <f t="shared" si="8"/>
        <v>30.6</v>
      </c>
      <c r="I43" s="34">
        <f t="shared" si="1"/>
        <v>2.2303921568627452</v>
      </c>
      <c r="J43" s="38">
        <f t="shared" si="10"/>
        <v>19.883466860888564</v>
      </c>
    </row>
    <row r="44" spans="1:10" s="30" customFormat="1" ht="22.5" customHeight="1" x14ac:dyDescent="0.25">
      <c r="A44" s="35" t="s">
        <v>47</v>
      </c>
      <c r="B44" s="39">
        <v>14</v>
      </c>
      <c r="C44" s="39">
        <v>146</v>
      </c>
      <c r="D44" s="39">
        <v>143</v>
      </c>
      <c r="E44" s="39">
        <v>5034</v>
      </c>
      <c r="F44" s="39">
        <v>400</v>
      </c>
      <c r="G44" s="39">
        <v>400</v>
      </c>
      <c r="H44" s="34">
        <f t="shared" si="8"/>
        <v>10.214285714285714</v>
      </c>
      <c r="I44" s="34">
        <f t="shared" si="1"/>
        <v>2.7972027972027971</v>
      </c>
      <c r="J44" s="38">
        <f t="shared" si="10"/>
        <v>7.9459674215335712</v>
      </c>
    </row>
    <row r="45" spans="1:10" s="30" customFormat="1" ht="22.5" customHeight="1" x14ac:dyDescent="0.25">
      <c r="A45" s="35" t="s">
        <v>48</v>
      </c>
      <c r="B45" s="39">
        <v>23</v>
      </c>
      <c r="C45" s="39">
        <v>319</v>
      </c>
      <c r="D45" s="33">
        <v>319</v>
      </c>
      <c r="E45" s="33">
        <v>8435</v>
      </c>
      <c r="F45" s="33">
        <v>832</v>
      </c>
      <c r="G45" s="39">
        <v>837</v>
      </c>
      <c r="H45" s="34">
        <f t="shared" si="8"/>
        <v>13.869565217391305</v>
      </c>
      <c r="I45" s="34">
        <f t="shared" si="1"/>
        <v>2.6238244514106581</v>
      </c>
      <c r="J45" s="38">
        <f t="shared" si="10"/>
        <v>9.8636633076467106</v>
      </c>
    </row>
    <row r="46" spans="1:10" s="30" customFormat="1" ht="22.5" customHeight="1" x14ac:dyDescent="0.25">
      <c r="A46" s="35" t="s">
        <v>49</v>
      </c>
      <c r="B46" s="39">
        <v>5</v>
      </c>
      <c r="C46" s="39">
        <v>58</v>
      </c>
      <c r="D46" s="39">
        <v>58</v>
      </c>
      <c r="E46" s="39">
        <v>1095</v>
      </c>
      <c r="F46" s="39">
        <v>63</v>
      </c>
      <c r="G46" s="39">
        <v>63</v>
      </c>
      <c r="H46" s="34">
        <f t="shared" si="8"/>
        <v>11.6</v>
      </c>
      <c r="I46" s="34">
        <f t="shared" si="1"/>
        <v>1.0862068965517242</v>
      </c>
      <c r="J46" s="38">
        <f t="shared" si="10"/>
        <v>5.7534246575342465</v>
      </c>
    </row>
    <row r="47" spans="1:10" s="30" customFormat="1" ht="22.5" customHeight="1" x14ac:dyDescent="0.25">
      <c r="A47" s="35" t="s">
        <v>50</v>
      </c>
      <c r="B47" s="39">
        <v>7</v>
      </c>
      <c r="C47" s="39">
        <v>29</v>
      </c>
      <c r="D47" s="39">
        <v>29</v>
      </c>
      <c r="E47" s="39">
        <v>2190</v>
      </c>
      <c r="F47" s="39">
        <v>38</v>
      </c>
      <c r="G47" s="39">
        <v>38</v>
      </c>
      <c r="H47" s="34">
        <f t="shared" si="8"/>
        <v>4.1428571428571432</v>
      </c>
      <c r="I47" s="34">
        <f t="shared" si="1"/>
        <v>1.3103448275862069</v>
      </c>
      <c r="J47" s="38">
        <f t="shared" si="10"/>
        <v>1.7351598173515983</v>
      </c>
    </row>
    <row r="48" spans="1:10" s="30" customFormat="1" ht="22.5" customHeight="1" x14ac:dyDescent="0.25">
      <c r="A48" s="35" t="s">
        <v>51</v>
      </c>
      <c r="B48" s="39">
        <v>5</v>
      </c>
      <c r="C48" s="39">
        <v>55</v>
      </c>
      <c r="D48" s="39">
        <v>53</v>
      </c>
      <c r="E48" s="39">
        <v>1460</v>
      </c>
      <c r="F48" s="39">
        <v>64</v>
      </c>
      <c r="G48" s="39">
        <v>62</v>
      </c>
      <c r="H48" s="34">
        <f t="shared" si="8"/>
        <v>10.6</v>
      </c>
      <c r="I48" s="34">
        <f>(G48/D48)</f>
        <v>1.1698113207547169</v>
      </c>
      <c r="J48" s="38">
        <f t="shared" si="10"/>
        <v>4.3835616438356162</v>
      </c>
    </row>
    <row r="49" spans="1:10" s="30" customFormat="1" ht="22.5" customHeight="1" x14ac:dyDescent="0.25">
      <c r="A49" s="35" t="s">
        <v>52</v>
      </c>
      <c r="B49" s="39">
        <v>7</v>
      </c>
      <c r="C49" s="39">
        <v>54</v>
      </c>
      <c r="D49" s="39">
        <v>54</v>
      </c>
      <c r="E49" s="39">
        <v>1825</v>
      </c>
      <c r="F49" s="39">
        <v>68</v>
      </c>
      <c r="G49" s="39">
        <v>68</v>
      </c>
      <c r="H49" s="34">
        <f t="shared" si="8"/>
        <v>7.7142857142857144</v>
      </c>
      <c r="I49" s="34">
        <f>(G49/D49)</f>
        <v>1.2592592592592593</v>
      </c>
      <c r="J49" s="38">
        <f t="shared" si="10"/>
        <v>3.7260273972602738</v>
      </c>
    </row>
    <row r="50" spans="1:10" s="30" customFormat="1" ht="22.5" customHeight="1" x14ac:dyDescent="0.25">
      <c r="A50" s="35" t="s">
        <v>53</v>
      </c>
      <c r="B50" s="39">
        <v>5</v>
      </c>
      <c r="C50" s="39">
        <v>44</v>
      </c>
      <c r="D50" s="39">
        <v>44</v>
      </c>
      <c r="E50" s="39">
        <v>1095</v>
      </c>
      <c r="F50" s="39">
        <v>48</v>
      </c>
      <c r="G50" s="39">
        <v>48</v>
      </c>
      <c r="H50" s="34">
        <f t="shared" si="8"/>
        <v>8.8000000000000007</v>
      </c>
      <c r="I50" s="34">
        <f t="shared" si="1"/>
        <v>1.0909090909090908</v>
      </c>
      <c r="J50" s="38">
        <f t="shared" si="10"/>
        <v>4.3835616438356162</v>
      </c>
    </row>
    <row r="51" spans="1:10" s="30" customFormat="1" ht="22.5" customHeight="1" x14ac:dyDescent="0.25">
      <c r="A51" s="35" t="s">
        <v>54</v>
      </c>
      <c r="B51" s="39">
        <v>6</v>
      </c>
      <c r="C51" s="39">
        <v>11</v>
      </c>
      <c r="D51" s="39">
        <v>11</v>
      </c>
      <c r="E51" s="39">
        <v>1460</v>
      </c>
      <c r="F51" s="39">
        <v>16</v>
      </c>
      <c r="G51" s="39">
        <v>16</v>
      </c>
      <c r="H51" s="34">
        <f t="shared" si="8"/>
        <v>1.8333333333333333</v>
      </c>
      <c r="I51" s="34">
        <f>(G51/D51)</f>
        <v>1.4545454545454546</v>
      </c>
      <c r="J51" s="47">
        <f t="shared" si="10"/>
        <v>1.095890410958904</v>
      </c>
    </row>
    <row r="52" spans="1:10" x14ac:dyDescent="0.25">
      <c r="A52" s="1" t="s">
        <v>0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ht="16.5" thickBot="1" x14ac:dyDescent="0.3">
      <c r="A53" s="48" t="s">
        <v>55</v>
      </c>
      <c r="B53" s="48"/>
      <c r="C53" s="48"/>
      <c r="D53" s="48"/>
      <c r="E53" s="48"/>
      <c r="F53" s="48"/>
      <c r="G53" s="48"/>
      <c r="H53" s="48"/>
      <c r="I53" s="48"/>
      <c r="J53" s="48"/>
    </row>
    <row r="54" spans="1:10" ht="15.75" customHeight="1" thickTop="1" x14ac:dyDescent="0.25">
      <c r="A54" s="4" t="s">
        <v>1</v>
      </c>
      <c r="B54" s="5" t="s">
        <v>2</v>
      </c>
      <c r="C54" s="6" t="s">
        <v>3</v>
      </c>
      <c r="D54" s="6" t="s">
        <v>4</v>
      </c>
      <c r="E54" s="5" t="s">
        <v>5</v>
      </c>
      <c r="F54" s="5" t="s">
        <v>6</v>
      </c>
      <c r="G54" s="5" t="s">
        <v>7</v>
      </c>
      <c r="H54" s="5" t="s">
        <v>8</v>
      </c>
      <c r="I54" s="5" t="s">
        <v>9</v>
      </c>
      <c r="J54" s="7" t="s">
        <v>10</v>
      </c>
    </row>
    <row r="55" spans="1:10" x14ac:dyDescent="0.25">
      <c r="A55" s="9"/>
      <c r="B55" s="10"/>
      <c r="C55" s="11"/>
      <c r="D55" s="11"/>
      <c r="E55" s="10"/>
      <c r="F55" s="10"/>
      <c r="G55" s="10"/>
      <c r="H55" s="10"/>
      <c r="I55" s="10"/>
      <c r="J55" s="12"/>
    </row>
    <row r="56" spans="1:10" ht="16.5" thickBot="1" x14ac:dyDescent="0.3">
      <c r="A56" s="13"/>
      <c r="B56" s="14"/>
      <c r="C56" s="15"/>
      <c r="D56" s="15"/>
      <c r="E56" s="14"/>
      <c r="F56" s="14"/>
      <c r="G56" s="14"/>
      <c r="H56" s="14"/>
      <c r="I56" s="14"/>
      <c r="J56" s="16"/>
    </row>
    <row r="57" spans="1:10" s="30" customFormat="1" ht="23.25" customHeight="1" thickTop="1" x14ac:dyDescent="0.25">
      <c r="A57" s="35" t="s">
        <v>56</v>
      </c>
      <c r="B57" s="39">
        <v>3</v>
      </c>
      <c r="C57" s="39">
        <v>53</v>
      </c>
      <c r="D57" s="39">
        <v>53</v>
      </c>
      <c r="E57" s="39">
        <v>1098</v>
      </c>
      <c r="F57" s="39">
        <v>71</v>
      </c>
      <c r="G57" s="39">
        <v>85</v>
      </c>
      <c r="H57" s="34">
        <f t="shared" ref="H57:H68" si="11">(D57/B57)</f>
        <v>17.666666666666668</v>
      </c>
      <c r="I57" s="34">
        <f t="shared" ref="I57:I68" si="12">(G57/D57)</f>
        <v>1.6037735849056605</v>
      </c>
      <c r="J57" s="38">
        <f t="shared" ref="J57:J68" si="13">+F57/E57*100</f>
        <v>6.4663023679417115</v>
      </c>
    </row>
    <row r="58" spans="1:10" s="30" customFormat="1" ht="23.25" customHeight="1" x14ac:dyDescent="0.25">
      <c r="A58" s="35" t="s">
        <v>57</v>
      </c>
      <c r="B58" s="39">
        <v>7</v>
      </c>
      <c r="C58" s="39">
        <v>66</v>
      </c>
      <c r="D58" s="39">
        <v>66</v>
      </c>
      <c r="E58" s="39">
        <v>2562</v>
      </c>
      <c r="F58" s="39">
        <v>166</v>
      </c>
      <c r="G58" s="39">
        <v>175</v>
      </c>
      <c r="H58" s="34">
        <f t="shared" si="11"/>
        <v>9.4285714285714288</v>
      </c>
      <c r="I58" s="34">
        <f t="shared" si="12"/>
        <v>2.6515151515151514</v>
      </c>
      <c r="J58" s="38">
        <f t="shared" si="13"/>
        <v>6.479313036690086</v>
      </c>
    </row>
    <row r="59" spans="1:10" s="30" customFormat="1" ht="23.25" customHeight="1" x14ac:dyDescent="0.25">
      <c r="A59" s="35" t="s">
        <v>58</v>
      </c>
      <c r="B59" s="39">
        <v>9</v>
      </c>
      <c r="C59" s="39">
        <v>288</v>
      </c>
      <c r="D59" s="39">
        <v>288</v>
      </c>
      <c r="E59" s="39">
        <v>3294</v>
      </c>
      <c r="F59" s="39">
        <v>1578</v>
      </c>
      <c r="G59" s="39">
        <v>1583</v>
      </c>
      <c r="H59" s="34">
        <f t="shared" si="11"/>
        <v>32</v>
      </c>
      <c r="I59" s="34">
        <f t="shared" si="12"/>
        <v>5.4965277777777777</v>
      </c>
      <c r="J59" s="38">
        <f t="shared" si="13"/>
        <v>47.905282331511842</v>
      </c>
    </row>
    <row r="60" spans="1:10" s="30" customFormat="1" ht="23.25" customHeight="1" x14ac:dyDescent="0.25">
      <c r="A60" s="35" t="s">
        <v>59</v>
      </c>
      <c r="B60" s="39">
        <v>8</v>
      </c>
      <c r="C60" s="39">
        <v>92</v>
      </c>
      <c r="D60" s="39">
        <v>92</v>
      </c>
      <c r="E60" s="39">
        <v>2928</v>
      </c>
      <c r="F60" s="39">
        <v>212</v>
      </c>
      <c r="G60" s="39">
        <v>224</v>
      </c>
      <c r="H60" s="34">
        <f t="shared" si="11"/>
        <v>11.5</v>
      </c>
      <c r="I60" s="34">
        <f t="shared" si="12"/>
        <v>2.4347826086956523</v>
      </c>
      <c r="J60" s="38">
        <f t="shared" si="13"/>
        <v>7.2404371584699447</v>
      </c>
    </row>
    <row r="61" spans="1:10" s="30" customFormat="1" ht="23.25" customHeight="1" x14ac:dyDescent="0.25">
      <c r="A61" s="35" t="s">
        <v>60</v>
      </c>
      <c r="B61" s="39">
        <v>3</v>
      </c>
      <c r="C61" s="39">
        <v>74</v>
      </c>
      <c r="D61" s="39">
        <v>74</v>
      </c>
      <c r="E61" s="39">
        <v>1098</v>
      </c>
      <c r="F61" s="39">
        <v>103</v>
      </c>
      <c r="G61" s="39">
        <v>105</v>
      </c>
      <c r="H61" s="34">
        <f t="shared" si="11"/>
        <v>24.666666666666668</v>
      </c>
      <c r="I61" s="34">
        <f>(G61/D61)</f>
        <v>1.4189189189189189</v>
      </c>
      <c r="J61" s="38">
        <f>+F61/E61*100</f>
        <v>9.3806921675774131</v>
      </c>
    </row>
    <row r="62" spans="1:10" s="30" customFormat="1" ht="23.25" customHeight="1" x14ac:dyDescent="0.25">
      <c r="A62" s="35" t="s">
        <v>61</v>
      </c>
      <c r="B62" s="39">
        <v>6</v>
      </c>
      <c r="C62" s="39">
        <v>246</v>
      </c>
      <c r="D62" s="39">
        <v>246</v>
      </c>
      <c r="E62" s="39">
        <v>2196</v>
      </c>
      <c r="F62" s="39">
        <v>465</v>
      </c>
      <c r="G62" s="39">
        <v>534</v>
      </c>
      <c r="H62" s="34">
        <f t="shared" si="11"/>
        <v>41</v>
      </c>
      <c r="I62" s="34">
        <f t="shared" si="12"/>
        <v>2.1707317073170733</v>
      </c>
      <c r="J62" s="38">
        <f t="shared" si="13"/>
        <v>21.174863387978142</v>
      </c>
    </row>
    <row r="63" spans="1:10" s="30" customFormat="1" ht="23.25" customHeight="1" x14ac:dyDescent="0.25">
      <c r="A63" s="35" t="s">
        <v>62</v>
      </c>
      <c r="B63" s="39">
        <v>4</v>
      </c>
      <c r="C63" s="39">
        <v>47</v>
      </c>
      <c r="D63" s="39">
        <v>47</v>
      </c>
      <c r="E63" s="39">
        <v>1464</v>
      </c>
      <c r="F63" s="39">
        <v>64</v>
      </c>
      <c r="G63" s="39">
        <v>69</v>
      </c>
      <c r="H63" s="34">
        <f t="shared" si="11"/>
        <v>11.75</v>
      </c>
      <c r="I63" s="34">
        <f t="shared" si="12"/>
        <v>1.4680851063829787</v>
      </c>
      <c r="J63" s="38">
        <f t="shared" si="13"/>
        <v>4.3715846994535523</v>
      </c>
    </row>
    <row r="64" spans="1:10" s="30" customFormat="1" ht="23.25" customHeight="1" x14ac:dyDescent="0.25">
      <c r="A64" s="49" t="s">
        <v>63</v>
      </c>
      <c r="B64" s="50">
        <v>3</v>
      </c>
      <c r="C64" s="50">
        <v>153</v>
      </c>
      <c r="D64" s="50">
        <v>153</v>
      </c>
      <c r="E64" s="50">
        <v>1098</v>
      </c>
      <c r="F64" s="50">
        <v>462</v>
      </c>
      <c r="G64" s="50">
        <v>467</v>
      </c>
      <c r="H64" s="51">
        <f t="shared" si="11"/>
        <v>51</v>
      </c>
      <c r="I64" s="51">
        <f t="shared" si="12"/>
        <v>3.0522875816993462</v>
      </c>
      <c r="J64" s="52">
        <f t="shared" si="13"/>
        <v>42.076502732240442</v>
      </c>
    </row>
    <row r="65" spans="1:10" s="30" customFormat="1" ht="23.25" customHeight="1" x14ac:dyDescent="0.25">
      <c r="A65" s="35" t="s">
        <v>64</v>
      </c>
      <c r="B65" s="39">
        <v>14</v>
      </c>
      <c r="C65" s="39">
        <v>309</v>
      </c>
      <c r="D65" s="39">
        <v>309</v>
      </c>
      <c r="E65" s="39">
        <v>5124</v>
      </c>
      <c r="F65" s="39">
        <v>724</v>
      </c>
      <c r="G65" s="39">
        <v>756</v>
      </c>
      <c r="H65" s="34">
        <f t="shared" si="11"/>
        <v>22.071428571428573</v>
      </c>
      <c r="I65" s="34">
        <f t="shared" si="12"/>
        <v>2.4466019417475726</v>
      </c>
      <c r="J65" s="38">
        <f t="shared" si="13"/>
        <v>14.129586260733801</v>
      </c>
    </row>
    <row r="66" spans="1:10" s="30" customFormat="1" ht="23.25" customHeight="1" x14ac:dyDescent="0.25">
      <c r="A66" s="26" t="s">
        <v>65</v>
      </c>
      <c r="B66" s="53">
        <v>14</v>
      </c>
      <c r="C66" s="53">
        <v>138</v>
      </c>
      <c r="D66" s="53">
        <v>139</v>
      </c>
      <c r="E66" s="53">
        <v>3650</v>
      </c>
      <c r="F66" s="53">
        <v>142</v>
      </c>
      <c r="G66" s="53">
        <v>143</v>
      </c>
      <c r="H66" s="28">
        <f t="shared" si="11"/>
        <v>9.9285714285714288</v>
      </c>
      <c r="I66" s="28">
        <f t="shared" si="12"/>
        <v>1.0287769784172662</v>
      </c>
      <c r="J66" s="37">
        <f t="shared" si="13"/>
        <v>3.8904109589041092</v>
      </c>
    </row>
    <row r="67" spans="1:10" s="30" customFormat="1" ht="23.25" customHeight="1" x14ac:dyDescent="0.25">
      <c r="A67" s="54" t="s">
        <v>66</v>
      </c>
      <c r="B67" s="55">
        <v>7</v>
      </c>
      <c r="C67" s="56">
        <v>105</v>
      </c>
      <c r="D67" s="56">
        <v>105</v>
      </c>
      <c r="E67" s="56">
        <v>2190</v>
      </c>
      <c r="F67" s="56">
        <v>105</v>
      </c>
      <c r="G67" s="56">
        <v>105</v>
      </c>
      <c r="H67" s="57">
        <f t="shared" si="11"/>
        <v>15</v>
      </c>
      <c r="I67" s="57">
        <f t="shared" si="12"/>
        <v>1</v>
      </c>
      <c r="J67" s="37">
        <f t="shared" si="13"/>
        <v>4.7945205479452051</v>
      </c>
    </row>
    <row r="68" spans="1:10" s="30" customFormat="1" ht="23.25" customHeight="1" thickBot="1" x14ac:dyDescent="0.3">
      <c r="A68" s="54" t="s">
        <v>67</v>
      </c>
      <c r="B68" s="55">
        <v>148</v>
      </c>
      <c r="C68" s="58">
        <v>1455</v>
      </c>
      <c r="D68" s="58">
        <v>1339</v>
      </c>
      <c r="E68" s="58">
        <v>36400</v>
      </c>
      <c r="F68" s="58">
        <v>11078</v>
      </c>
      <c r="G68" s="58">
        <v>13861</v>
      </c>
      <c r="H68" s="59">
        <f t="shared" si="11"/>
        <v>9.0472972972972965</v>
      </c>
      <c r="I68" s="59">
        <f t="shared" si="12"/>
        <v>10.35175504107543</v>
      </c>
      <c r="J68" s="37">
        <f t="shared" si="13"/>
        <v>30.434065934065934</v>
      </c>
    </row>
    <row r="69" spans="1:10" ht="18.75" customHeight="1" thickTop="1" x14ac:dyDescent="0.25">
      <c r="A69" s="60" t="s">
        <v>68</v>
      </c>
      <c r="B69" s="60"/>
      <c r="C69" s="60"/>
      <c r="D69" s="60"/>
      <c r="E69" s="60"/>
      <c r="F69" s="60"/>
      <c r="G69" s="60"/>
      <c r="H69" s="60"/>
      <c r="I69" s="60"/>
      <c r="J69" s="60"/>
    </row>
    <row r="70" spans="1:10" ht="13.5" customHeight="1" x14ac:dyDescent="0.25">
      <c r="A70" s="61" t="s">
        <v>69</v>
      </c>
      <c r="B70" s="62"/>
      <c r="C70" s="62"/>
      <c r="D70" s="62"/>
      <c r="E70" s="62"/>
      <c r="F70" s="62"/>
      <c r="G70" s="62"/>
      <c r="H70" s="62"/>
      <c r="I70" s="62"/>
      <c r="J70" s="62"/>
    </row>
    <row r="71" spans="1:10" ht="13.5" customHeight="1" x14ac:dyDescent="0.25">
      <c r="A71" s="61" t="s">
        <v>70</v>
      </c>
      <c r="B71" s="62"/>
      <c r="C71" s="62"/>
      <c r="D71" s="62"/>
      <c r="E71" s="62"/>
      <c r="F71" s="62"/>
      <c r="G71" s="62"/>
      <c r="H71" s="62"/>
      <c r="I71" s="62"/>
      <c r="J71" s="62"/>
    </row>
    <row r="72" spans="1:10" x14ac:dyDescent="0.25">
      <c r="A72" s="61" t="s">
        <v>71</v>
      </c>
      <c r="B72" s="63"/>
      <c r="C72" s="63"/>
      <c r="D72" s="63"/>
      <c r="E72" s="63"/>
      <c r="F72" s="63"/>
      <c r="G72" s="63"/>
      <c r="H72" s="64"/>
      <c r="I72" s="64"/>
      <c r="J72" s="64"/>
    </row>
    <row r="73" spans="1:10" x14ac:dyDescent="0.25">
      <c r="A73" s="65" t="s">
        <v>72</v>
      </c>
      <c r="B73" s="63"/>
      <c r="C73" s="63"/>
      <c r="D73" s="63"/>
      <c r="E73" s="63"/>
      <c r="F73" s="63"/>
      <c r="G73" s="63"/>
      <c r="H73" s="64"/>
      <c r="I73" s="64"/>
      <c r="J73" s="64"/>
    </row>
    <row r="74" spans="1:10" x14ac:dyDescent="0.25">
      <c r="B74" s="63"/>
      <c r="C74" s="63"/>
      <c r="D74" s="63"/>
      <c r="E74" s="63"/>
      <c r="F74" s="63"/>
      <c r="G74" s="63"/>
      <c r="H74" s="64"/>
      <c r="I74" s="64"/>
      <c r="J74" s="64"/>
    </row>
    <row r="76" spans="1:10" x14ac:dyDescent="0.25">
      <c r="A76" s="3" t="s">
        <v>73</v>
      </c>
    </row>
    <row r="78" spans="1:10" x14ac:dyDescent="0.25">
      <c r="B78" s="66"/>
      <c r="C78" s="66"/>
      <c r="D78" s="66"/>
      <c r="E78" s="66"/>
      <c r="F78" s="66"/>
      <c r="G78" s="66"/>
    </row>
    <row r="79" spans="1:10" x14ac:dyDescent="0.25">
      <c r="B79" s="66"/>
      <c r="C79" s="66"/>
      <c r="D79" s="66"/>
      <c r="E79" s="66"/>
      <c r="F79" s="66"/>
      <c r="G79" s="66"/>
    </row>
    <row r="80" spans="1:10" x14ac:dyDescent="0.25">
      <c r="B80" s="66"/>
      <c r="C80" s="66"/>
      <c r="D80" s="66"/>
      <c r="E80" s="66"/>
      <c r="F80" s="66"/>
      <c r="G80" s="66"/>
    </row>
    <row r="81" spans="2:7" x14ac:dyDescent="0.25">
      <c r="B81" s="66"/>
      <c r="C81" s="66"/>
      <c r="D81" s="66"/>
      <c r="E81" s="66"/>
      <c r="F81" s="66"/>
      <c r="G81" s="66"/>
    </row>
    <row r="82" spans="2:7" x14ac:dyDescent="0.25">
      <c r="B82" s="66"/>
      <c r="C82" s="66"/>
      <c r="D82" s="66"/>
      <c r="E82" s="66"/>
      <c r="F82" s="66"/>
      <c r="G82" s="66"/>
    </row>
    <row r="83" spans="2:7" x14ac:dyDescent="0.25">
      <c r="B83" s="66"/>
      <c r="C83" s="66"/>
      <c r="D83" s="66"/>
      <c r="E83" s="66"/>
      <c r="F83" s="66"/>
      <c r="G83" s="66"/>
    </row>
    <row r="84" spans="2:7" x14ac:dyDescent="0.25">
      <c r="B84" s="66"/>
      <c r="C84" s="66"/>
      <c r="D84" s="66"/>
      <c r="E84" s="66"/>
      <c r="F84" s="66"/>
      <c r="G84" s="66"/>
    </row>
    <row r="85" spans="2:7" x14ac:dyDescent="0.25">
      <c r="B85" s="66"/>
      <c r="C85" s="66"/>
      <c r="D85" s="66"/>
      <c r="E85" s="66"/>
      <c r="F85" s="66"/>
      <c r="G85" s="66"/>
    </row>
    <row r="86" spans="2:7" x14ac:dyDescent="0.25">
      <c r="B86" s="66"/>
      <c r="C86" s="66"/>
      <c r="D86" s="66"/>
      <c r="E86" s="66"/>
      <c r="F86" s="66"/>
      <c r="G86" s="66"/>
    </row>
    <row r="87" spans="2:7" x14ac:dyDescent="0.25">
      <c r="B87" s="66"/>
      <c r="C87" s="66"/>
      <c r="D87" s="66"/>
      <c r="E87" s="66"/>
      <c r="F87" s="66"/>
      <c r="G87" s="66"/>
    </row>
    <row r="88" spans="2:7" x14ac:dyDescent="0.25">
      <c r="B88" s="66"/>
      <c r="C88" s="66"/>
      <c r="D88" s="66"/>
      <c r="E88" s="66"/>
      <c r="F88" s="66"/>
      <c r="G88" s="66"/>
    </row>
    <row r="89" spans="2:7" x14ac:dyDescent="0.25">
      <c r="B89" s="66"/>
      <c r="C89" s="66"/>
      <c r="D89" s="66"/>
      <c r="E89" s="66"/>
      <c r="F89" s="66"/>
      <c r="G89" s="66"/>
    </row>
  </sheetData>
  <mergeCells count="24">
    <mergeCell ref="H54:H56"/>
    <mergeCell ref="I54:I56"/>
    <mergeCell ref="J54:J56"/>
    <mergeCell ref="A69:J69"/>
    <mergeCell ref="J3:J5"/>
    <mergeCell ref="A52:J52"/>
    <mergeCell ref="A53:J53"/>
    <mergeCell ref="A54:A56"/>
    <mergeCell ref="B54:B56"/>
    <mergeCell ref="C54:C56"/>
    <mergeCell ref="D54:D56"/>
    <mergeCell ref="E54:E56"/>
    <mergeCell ref="F54:F56"/>
    <mergeCell ref="G54:G56"/>
    <mergeCell ref="A2:J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51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C42</vt:lpstr>
      <vt:lpstr>'C42'!Área_de_impresión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2022-10-21T19:52:42Z</dcterms:created>
  <dcterms:modified xsi:type="dcterms:W3CDTF">2022-10-21T19:53:15Z</dcterms:modified>
</cp:coreProperties>
</file>