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6363B58C-4A8B-4806-9487-9F62AB55EC7B}" xr6:coauthVersionLast="44" xr6:coauthVersionMax="44" xr10:uidLastSave="{00000000-0000-0000-0000-000000000000}"/>
  <bookViews>
    <workbookView xWindow="0" yWindow="600" windowWidth="24000" windowHeight="12900" xr2:uid="{7BEDF9D0-325C-4562-9822-A0D29715A5A1}"/>
  </bookViews>
  <sheets>
    <sheet name="C3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'C39'!$A$1:$J$72</definedName>
    <definedName name="_xlnm.Print_Area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1" l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6" i="1"/>
  <c r="I36" i="1"/>
  <c r="H36" i="1"/>
  <c r="J35" i="1"/>
  <c r="I35" i="1"/>
  <c r="G35" i="1"/>
  <c r="F35" i="1"/>
  <c r="E35" i="1"/>
  <c r="D35" i="1"/>
  <c r="H35" i="1" s="1"/>
  <c r="C35" i="1"/>
  <c r="B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H24" i="1"/>
  <c r="G24" i="1"/>
  <c r="I24" i="1" s="1"/>
  <c r="F24" i="1"/>
  <c r="E24" i="1"/>
  <c r="J24" i="1" s="1"/>
  <c r="D24" i="1"/>
  <c r="C24" i="1"/>
  <c r="B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G14" i="1"/>
  <c r="I14" i="1" s="1"/>
  <c r="F14" i="1"/>
  <c r="J14" i="1" s="1"/>
  <c r="E14" i="1"/>
  <c r="E8" i="1" s="1"/>
  <c r="J8" i="1" s="1"/>
  <c r="D14" i="1"/>
  <c r="H14" i="1" s="1"/>
  <c r="C14" i="1"/>
  <c r="C8" i="1" s="1"/>
  <c r="B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G9" i="1"/>
  <c r="F9" i="1"/>
  <c r="E9" i="1"/>
  <c r="D9" i="1"/>
  <c r="D8" i="1" s="1"/>
  <c r="H8" i="1" s="1"/>
  <c r="C9" i="1"/>
  <c r="B9" i="1"/>
  <c r="F8" i="1"/>
  <c r="B8" i="1"/>
  <c r="G8" i="1" l="1"/>
  <c r="I8" i="1" s="1"/>
</calcChain>
</file>

<file path=xl/sharedStrings.xml><?xml version="1.0" encoding="utf-8"?>
<sst xmlns="http://schemas.openxmlformats.org/spreadsheetml/2006/main" count="83" uniqueCount="72">
  <si>
    <t>Cuadro 39.  ESTADISTICA HOSPITALARIA EN INSTALACIONES DEL MINISTERIO DE SALUD, SEGÚN DENOMINACIÓN: AÑO 2019</t>
  </si>
  <si>
    <t>Instalaciones</t>
  </si>
  <si>
    <t>Camas (1)</t>
  </si>
  <si>
    <t>Admisión</t>
  </si>
  <si>
    <t>Egreso</t>
  </si>
  <si>
    <t>Camas Dias Disponibles</t>
  </si>
  <si>
    <t>Camas Dias Utilizadas</t>
  </si>
  <si>
    <t>Dias de Estancia</t>
  </si>
  <si>
    <t>Giro de Camas</t>
  </si>
  <si>
    <t>Promedio dias de Estancia</t>
  </si>
  <si>
    <t>Porcentaje %  de Ocupación</t>
  </si>
  <si>
    <t>Total</t>
  </si>
  <si>
    <r>
      <t>Hospitales Nacionales</t>
    </r>
    <r>
      <rPr>
        <sz val="12"/>
        <rFont val="Times New Roman"/>
        <family val="1"/>
      </rPr>
      <t>.................................................</t>
    </r>
  </si>
  <si>
    <t>Hospital Santo Tomás.................................................</t>
  </si>
  <si>
    <t>Instituto Oncológico Nacional ...................................</t>
  </si>
  <si>
    <t>Hospital del Niño.......................................................</t>
  </si>
  <si>
    <t>Instituto Nacional de Salud Mental (2)…..................</t>
  </si>
  <si>
    <t>Hospitales Regionales...................................................</t>
  </si>
  <si>
    <t>Hospital Aquilino Tejeira.............................................</t>
  </si>
  <si>
    <t>Hospital José Domingo de Obaldía.................................</t>
  </si>
  <si>
    <t>Hospital San José (La Palma) .....................................</t>
  </si>
  <si>
    <t>Hospital Cecilio Castillero............................................</t>
  </si>
  <si>
    <t>Hospital   Anita Moreno..............................................</t>
  </si>
  <si>
    <t>Hospital Nicolas A. Solano...........................................</t>
  </si>
  <si>
    <t>Hospital  San Miguel Arcangel. ....................................</t>
  </si>
  <si>
    <t>Hospital Luis Fábrega..................................................</t>
  </si>
  <si>
    <t>Hospital Marvel Iglesias (Ailigandí)...............................</t>
  </si>
  <si>
    <r>
      <t>Hospitales  de Area</t>
    </r>
    <r>
      <rPr>
        <sz val="12"/>
        <rFont val="Times New Roman"/>
        <family val="1"/>
      </rPr>
      <t>......................................................</t>
    </r>
  </si>
  <si>
    <t>Hospital de Bocas del Toro..........................................</t>
  </si>
  <si>
    <t>Hospital de Yaviza ( Manuel Nieto)......................................</t>
  </si>
  <si>
    <t>Hospital de El Real.......................................................</t>
  </si>
  <si>
    <t>Hospital Sergio Nuñez...................................................</t>
  </si>
  <si>
    <t>Hospital Joaquin Pablo Franco S.................................</t>
  </si>
  <si>
    <t>Hospital Luis H. Moreno .............................................</t>
  </si>
  <si>
    <t>Hospital Tonosí...........................................................</t>
  </si>
  <si>
    <t>Hospital Francisco Javier............................................</t>
  </si>
  <si>
    <t>Hospital Inabaguinya( Mulatupu)....................................</t>
  </si>
  <si>
    <t>Hospital Oriente Chiricano............................................</t>
  </si>
  <si>
    <t>Centros de Salud  .........................................................</t>
  </si>
  <si>
    <t>Centro de Salud Materno Infantil de Antón…............</t>
  </si>
  <si>
    <t>Centro de Salud Materno Infantil de El Valle….........</t>
  </si>
  <si>
    <t>Centro de Salud Materno Infantil de Coclesito….......</t>
  </si>
  <si>
    <t>Centro de Salud Materno Infantil de La Pintada…….</t>
  </si>
  <si>
    <t>Centro de Salud Materno Infantil de Boca de Cupe…</t>
  </si>
  <si>
    <t>Centro de Salud Materno Infantil de de Garachiné….</t>
  </si>
  <si>
    <t>Centro de Salud Materno Infantil de Jaqué….............</t>
  </si>
  <si>
    <t>Centro de Salud Materno Infantil de Metetí…............</t>
  </si>
  <si>
    <t>Centro de Salud Materno Infantil de Sambú…...........</t>
  </si>
  <si>
    <t>(Conclusión)</t>
  </si>
  <si>
    <t>Centro de Salud Materno Infantil de Santa Fé (Darién) P/…..............................................................</t>
  </si>
  <si>
    <t>Centro de Salud de Cartí..……………………..........</t>
  </si>
  <si>
    <t>Centro de Salud de Narganá………………………..</t>
  </si>
  <si>
    <t>Centro de Salud de Río Sidra……………………….</t>
  </si>
  <si>
    <t>Centro de Salud de Ustupu…………………………..</t>
  </si>
  <si>
    <t>Centro de Salud de Playón Chico…………………..</t>
  </si>
  <si>
    <t>Centro de Salud Primitiva Luna (Puerto Obaldía)…..</t>
  </si>
  <si>
    <t>Centro de Salud de Bisira………………………......</t>
  </si>
  <si>
    <t>Centro de Salud de  Buenos Aires…………………..</t>
  </si>
  <si>
    <t>Centro de Salud de Hato Chamí……………………...</t>
  </si>
  <si>
    <t>Centro de Salud de Kankintú…………………………</t>
  </si>
  <si>
    <t>Centro de Salud de Kusapín………………………….</t>
  </si>
  <si>
    <t>Centro de Salud de Llano Ñopo………………………</t>
  </si>
  <si>
    <t>Centro de Salud de Río Chiriquí………………………</t>
  </si>
  <si>
    <t>Centro de Salud de Santa Catalina……………………</t>
  </si>
  <si>
    <t>Centro de Salud de Soloy……………………………..</t>
  </si>
  <si>
    <t>Sub-Centros de Salud de la Comarca Kuna Yala……</t>
  </si>
  <si>
    <t>Puestos de Salud de la Comarca Kuna Yala…………</t>
  </si>
  <si>
    <t>NOTA: Los datos corresponden a Instalaciones del Ministerio de Salud.</t>
  </si>
  <si>
    <t>(1)  Excluye cunas de recien nacidos sanos.</t>
  </si>
  <si>
    <t>(2) Los dias de estancia no incluyen el servicio de geriatría del Instituto Nacional de Salud Mental.</t>
  </si>
  <si>
    <t>Fuente Documental: Informes enviados por las Regiones de Salud. MINSA.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</si>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</sst>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"/>
    <numFmt numFmtId="167" formatCode="#,##0.0_);\(#,##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ms Rmn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71">
    <xf numFmtId="0" fontId="0" fillId="0" borderId="0" xfId="0"/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0" fontId="4" fillId="0" borderId="0" xfId="2" applyFont="1"/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/>
    <xf numFmtId="164" fontId="5" fillId="4" borderId="0" xfId="1" applyNumberFormat="1" applyFont="1" applyFill="1"/>
    <xf numFmtId="164" fontId="5" fillId="4" borderId="10" xfId="1" applyNumberFormat="1" applyFont="1" applyFill="1" applyBorder="1"/>
    <xf numFmtId="164" fontId="5" fillId="4" borderId="11" xfId="1" applyNumberFormat="1" applyFont="1" applyFill="1" applyBorder="1"/>
    <xf numFmtId="165" fontId="5" fillId="4" borderId="3" xfId="1" applyNumberFormat="1" applyFont="1" applyFill="1" applyBorder="1"/>
    <xf numFmtId="164" fontId="3" fillId="4" borderId="4" xfId="1" applyNumberFormat="1" applyFont="1" applyFill="1" applyBorder="1" applyAlignment="1">
      <alignment horizontal="center"/>
    </xf>
    <xf numFmtId="3" fontId="3" fillId="4" borderId="4" xfId="1" applyNumberFormat="1" applyFont="1" applyFill="1" applyBorder="1"/>
    <xf numFmtId="166" fontId="3" fillId="4" borderId="4" xfId="1" applyNumberFormat="1" applyFont="1" applyFill="1" applyBorder="1"/>
    <xf numFmtId="166" fontId="3" fillId="4" borderId="0" xfId="1" applyNumberFormat="1" applyFont="1" applyFill="1"/>
    <xf numFmtId="164" fontId="3" fillId="0" borderId="4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vertical="center"/>
    </xf>
    <xf numFmtId="166" fontId="3" fillId="0" borderId="4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0" fontId="4" fillId="0" borderId="0" xfId="2" applyFont="1" applyAlignment="1">
      <alignment vertical="center"/>
    </xf>
    <xf numFmtId="164" fontId="3" fillId="0" borderId="4" xfId="1" quotePrefix="1" applyNumberFormat="1" applyFont="1" applyBorder="1" applyAlignment="1">
      <alignment horizontal="left" vertical="center" indent="2"/>
    </xf>
    <xf numFmtId="164" fontId="5" fillId="0" borderId="12" xfId="1" applyNumberFormat="1" applyFont="1" applyBorder="1" applyAlignment="1">
      <alignment horizontal="left" vertical="center" indent="3"/>
    </xf>
    <xf numFmtId="3" fontId="5" fillId="0" borderId="4" xfId="1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horizontal="left" vertical="center" indent="3"/>
    </xf>
    <xf numFmtId="166" fontId="5" fillId="0" borderId="0" xfId="1" applyNumberFormat="1" applyFont="1" applyAlignment="1">
      <alignment vertical="center"/>
    </xf>
    <xf numFmtId="164" fontId="3" fillId="0" borderId="4" xfId="1" quotePrefix="1" applyNumberFormat="1" applyFont="1" applyBorder="1" applyAlignment="1">
      <alignment horizontal="left" vertical="center" indent="1"/>
    </xf>
    <xf numFmtId="165" fontId="3" fillId="0" borderId="0" xfId="1" applyNumberFormat="1" applyFont="1" applyAlignment="1">
      <alignment vertical="center"/>
    </xf>
    <xf numFmtId="164" fontId="5" fillId="0" borderId="4" xfId="1" applyNumberFormat="1" applyFont="1" applyBorder="1" applyAlignment="1">
      <alignment horizontal="left" vertical="center" indent="2"/>
    </xf>
    <xf numFmtId="165" fontId="5" fillId="0" borderId="0" xfId="1" applyNumberFormat="1" applyFont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164" fontId="3" fillId="0" borderId="4" xfId="1" quotePrefix="1" applyNumberFormat="1" applyFont="1" applyBorder="1" applyAlignment="1">
      <alignment horizontal="left" indent="1"/>
    </xf>
    <xf numFmtId="3" fontId="3" fillId="0" borderId="4" xfId="1" applyNumberFormat="1" applyFont="1" applyBorder="1"/>
    <xf numFmtId="164" fontId="3" fillId="0" borderId="4" xfId="1" applyNumberFormat="1" applyFont="1" applyBorder="1" applyAlignment="1">
      <alignment horizontal="left" indent="1"/>
    </xf>
    <xf numFmtId="166" fontId="3" fillId="0" borderId="4" xfId="1" applyNumberFormat="1" applyFont="1" applyBorder="1"/>
    <xf numFmtId="165" fontId="3" fillId="0" borderId="0" xfId="1" applyNumberFormat="1" applyFont="1"/>
    <xf numFmtId="164" fontId="5" fillId="0" borderId="4" xfId="1" applyNumberFormat="1" applyFont="1" applyBorder="1" applyAlignment="1">
      <alignment horizontal="left" vertical="center" wrapText="1" indent="2"/>
    </xf>
    <xf numFmtId="0" fontId="4" fillId="0" borderId="13" xfId="2" applyFont="1" applyBorder="1" applyAlignment="1">
      <alignment vertical="center"/>
    </xf>
    <xf numFmtId="164" fontId="3" fillId="0" borderId="14" xfId="1" applyNumberFormat="1" applyFont="1" applyBorder="1" applyAlignment="1">
      <alignment horizontal="center"/>
    </xf>
    <xf numFmtId="165" fontId="5" fillId="0" borderId="6" xfId="1" applyNumberFormat="1" applyFont="1" applyBorder="1" applyAlignment="1">
      <alignment vertical="center"/>
    </xf>
    <xf numFmtId="164" fontId="5" fillId="0" borderId="0" xfId="1" applyNumberFormat="1" applyFont="1" applyAlignment="1">
      <alignment horizontal="left" vertical="center" indent="2"/>
    </xf>
    <xf numFmtId="3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horizontal="left" vertical="center" indent="1"/>
    </xf>
    <xf numFmtId="3" fontId="3" fillId="0" borderId="4" xfId="1" applyNumberFormat="1" applyFont="1" applyBorder="1" applyAlignment="1">
      <alignment horizontal="right" vertical="center"/>
    </xf>
    <xf numFmtId="164" fontId="3" fillId="0" borderId="16" xfId="1" applyNumberFormat="1" applyFont="1" applyBorder="1" applyAlignment="1">
      <alignment horizontal="left" vertical="center" indent="1"/>
    </xf>
    <xf numFmtId="3" fontId="3" fillId="0" borderId="16" xfId="1" applyNumberFormat="1" applyFont="1" applyBorder="1" applyAlignment="1">
      <alignment horizontal="right" vertical="center"/>
    </xf>
    <xf numFmtId="166" fontId="3" fillId="0" borderId="16" xfId="1" applyNumberFormat="1" applyFont="1" applyBorder="1" applyAlignment="1">
      <alignment vertical="center"/>
    </xf>
    <xf numFmtId="165" fontId="3" fillId="0" borderId="17" xfId="1" applyNumberFormat="1" applyFont="1" applyBorder="1" applyAlignment="1">
      <alignment vertical="center"/>
    </xf>
    <xf numFmtId="3" fontId="5" fillId="0" borderId="0" xfId="3" applyNumberFormat="1" applyFont="1" applyAlignment="1">
      <alignment horizontal="left"/>
    </xf>
    <xf numFmtId="3" fontId="3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left"/>
    </xf>
    <xf numFmtId="37" fontId="5" fillId="0" borderId="0" xfId="1" applyNumberFormat="1" applyFont="1"/>
    <xf numFmtId="167" fontId="5" fillId="0" borderId="0" xfId="1" applyNumberFormat="1" applyFont="1"/>
    <xf numFmtId="164" fontId="5" fillId="0" borderId="0" xfId="4" quotePrefix="1" applyNumberFormat="1" applyFont="1"/>
    <xf numFmtId="0" fontId="4" fillId="0" borderId="0" xfId="0" applyFont="1"/>
  </cellXfs>
  <cellStyles count="5">
    <cellStyle name="Normal" xfId="0" builtinId="0"/>
    <cellStyle name="Normal 2 3" xfId="2" xr:uid="{B1318BFE-AD05-4247-9D65-846207532194}"/>
    <cellStyle name="Normal_CUADRO 32 ANUARIO 2004 7" xfId="3" xr:uid="{187D1FAD-CE5B-4907-91DE-52BE379215EE}"/>
    <cellStyle name="Normal_CUADRO_51 2003 3" xfId="1" xr:uid="{2713A5A9-6327-4F8F-B0E8-0E1CBD35DEBD}"/>
    <cellStyle name="Normal_INGRESO A PRENATAL EN ADOLSCENTE" xfId="4" xr:uid="{0320EB5C-A539-4B24-90C0-D5D2BAD41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28575</xdr:rowOff>
    </xdr:from>
    <xdr:to>
      <xdr:col>8</xdr:col>
      <xdr:colOff>200025</xdr:colOff>
      <xdr:row>2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D12D0DF-2269-4A0A-A633-1734E872E839}"/>
            </a:ext>
          </a:extLst>
        </xdr:cNvPr>
        <xdr:cNvSpPr>
          <a:spLocks noChangeShapeType="1"/>
        </xdr:cNvSpPr>
      </xdr:nvSpPr>
      <xdr:spPr bwMode="auto">
        <a:xfrm>
          <a:off x="10334625" y="438150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46</xdr:row>
      <xdr:rowOff>28575</xdr:rowOff>
    </xdr:from>
    <xdr:to>
      <xdr:col>8</xdr:col>
      <xdr:colOff>200025</xdr:colOff>
      <xdr:row>46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22D0FA9-692B-4791-A76C-E4879C4232D0}"/>
            </a:ext>
          </a:extLst>
        </xdr:cNvPr>
        <xdr:cNvSpPr>
          <a:spLocks noChangeShapeType="1"/>
        </xdr:cNvSpPr>
      </xdr:nvSpPr>
      <xdr:spPr bwMode="auto">
        <a:xfrm>
          <a:off x="10334625" y="12201525"/>
          <a:ext cx="7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0B89DA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8DDF-6BEB-4905-AD12-DC5611B1C525}">
  <dimension ref="A1:J87"/>
  <sheetViews>
    <sheetView tabSelected="1" view="pageBreakPreview" topLeftCell="A60" zoomScaleNormal="100" zoomScaleSheetLayoutView="100" workbookViewId="0">
      <selection activeCell="A74" sqref="A74"/>
    </sheetView>
  </sheetViews>
  <sheetFormatPr baseColWidth="10" defaultColWidth="11.42578125" defaultRowHeight="15.75" x14ac:dyDescent="0.25"/>
  <cols>
    <col min="1" max="1" width="50.140625" style="3" customWidth="1"/>
    <col min="2" max="10" width="14.7109375" style="3" customWidth="1"/>
    <col min="11" max="11" width="11.42578125" style="3"/>
    <col min="12" max="12" width="21.7109375" style="3" customWidth="1"/>
    <col min="13" max="16384" width="11.42578125" style="3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10" customFormat="1" ht="15.75" customHeight="1" thickTop="1" x14ac:dyDescent="0.25">
      <c r="A3" s="6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</row>
    <row r="4" spans="1:10" s="10" customFormat="1" ht="15" customHeight="1" x14ac:dyDescent="0.25">
      <c r="A4" s="11"/>
      <c r="B4" s="12"/>
      <c r="C4" s="13"/>
      <c r="D4" s="13"/>
      <c r="E4" s="12"/>
      <c r="F4" s="12"/>
      <c r="G4" s="12"/>
      <c r="H4" s="12"/>
      <c r="I4" s="12"/>
      <c r="J4" s="14"/>
    </row>
    <row r="5" spans="1:10" s="10" customFormat="1" ht="15.75" customHeight="1" thickBot="1" x14ac:dyDescent="0.3">
      <c r="A5" s="15"/>
      <c r="B5" s="16"/>
      <c r="C5" s="17"/>
      <c r="D5" s="17"/>
      <c r="E5" s="16"/>
      <c r="F5" s="16"/>
      <c r="G5" s="16"/>
      <c r="H5" s="16"/>
      <c r="I5" s="16"/>
      <c r="J5" s="18"/>
    </row>
    <row r="6" spans="1:10" ht="5.25" customHeight="1" thickTop="1" x14ac:dyDescent="0.25">
      <c r="A6" s="19"/>
      <c r="B6" s="19"/>
      <c r="C6" s="19"/>
      <c r="D6" s="20"/>
      <c r="E6" s="21"/>
      <c r="F6" s="21"/>
      <c r="G6" s="19"/>
      <c r="H6" s="22"/>
      <c r="I6" s="19"/>
      <c r="J6" s="23"/>
    </row>
    <row r="7" spans="1:10" ht="2.25" customHeight="1" x14ac:dyDescent="0.25">
      <c r="A7" s="24"/>
      <c r="B7" s="25"/>
      <c r="C7" s="25"/>
      <c r="D7" s="25"/>
      <c r="E7" s="25"/>
      <c r="F7" s="25"/>
      <c r="G7" s="25"/>
      <c r="H7" s="26"/>
      <c r="I7" s="26"/>
      <c r="J7" s="27"/>
    </row>
    <row r="8" spans="1:10" s="32" customFormat="1" ht="22.5" customHeight="1" x14ac:dyDescent="0.25">
      <c r="A8" s="28" t="s">
        <v>11</v>
      </c>
      <c r="B8" s="29">
        <f t="shared" ref="B8:G8" si="0">SUM(B9,B14,B24,B35,B66,B67)</f>
        <v>3552</v>
      </c>
      <c r="C8" s="29">
        <f t="shared" si="0"/>
        <v>142486</v>
      </c>
      <c r="D8" s="29">
        <f t="shared" si="0"/>
        <v>137303</v>
      </c>
      <c r="E8" s="29">
        <f t="shared" si="0"/>
        <v>1277272</v>
      </c>
      <c r="F8" s="29">
        <f t="shared" si="0"/>
        <v>788872</v>
      </c>
      <c r="G8" s="29">
        <f t="shared" si="0"/>
        <v>816176</v>
      </c>
      <c r="H8" s="30">
        <f>(D8/B8)</f>
        <v>38.655123873873876</v>
      </c>
      <c r="I8" s="30">
        <f t="shared" ref="I8:I44" si="1">(G8/D8)</f>
        <v>5.9443420755555234</v>
      </c>
      <c r="J8" s="31">
        <f>+F8/E8*100</f>
        <v>61.762255807690138</v>
      </c>
    </row>
    <row r="9" spans="1:10" s="32" customFormat="1" ht="22.5" customHeight="1" x14ac:dyDescent="0.25">
      <c r="A9" s="33" t="s">
        <v>12</v>
      </c>
      <c r="B9" s="29">
        <f t="shared" ref="B9:G9" si="2">SUM(B10:B13)</f>
        <v>1412</v>
      </c>
      <c r="C9" s="29">
        <f t="shared" si="2"/>
        <v>49004</v>
      </c>
      <c r="D9" s="29">
        <f t="shared" si="2"/>
        <v>48986</v>
      </c>
      <c r="E9" s="29">
        <f t="shared" si="2"/>
        <v>506470</v>
      </c>
      <c r="F9" s="29">
        <f t="shared" si="2"/>
        <v>391231</v>
      </c>
      <c r="G9" s="29">
        <f t="shared" si="2"/>
        <v>372083</v>
      </c>
      <c r="H9" s="30">
        <f>(D9/B9)</f>
        <v>34.692634560906512</v>
      </c>
      <c r="I9" s="30">
        <f t="shared" si="1"/>
        <v>7.595700812477034</v>
      </c>
      <c r="J9" s="31">
        <f>+F9/E9*100</f>
        <v>77.246628625584933</v>
      </c>
    </row>
    <row r="10" spans="1:10" s="32" customFormat="1" ht="22.5" customHeight="1" x14ac:dyDescent="0.25">
      <c r="A10" s="34" t="s">
        <v>13</v>
      </c>
      <c r="B10" s="35">
        <v>675</v>
      </c>
      <c r="C10" s="35">
        <v>28344</v>
      </c>
      <c r="D10" s="35">
        <v>28320</v>
      </c>
      <c r="E10" s="35">
        <v>244600</v>
      </c>
      <c r="F10" s="35">
        <v>203190</v>
      </c>
      <c r="G10" s="35">
        <v>206942.99999999997</v>
      </c>
      <c r="H10" s="36">
        <f t="shared" ref="H10:H29" si="3">(D10/B10)</f>
        <v>41.955555555555556</v>
      </c>
      <c r="I10" s="30">
        <f t="shared" si="1"/>
        <v>7.3073093220338974</v>
      </c>
      <c r="J10" s="31">
        <f>+F10/E10*100</f>
        <v>83.070318887980378</v>
      </c>
    </row>
    <row r="11" spans="1:10" s="32" customFormat="1" ht="22.5" customHeight="1" x14ac:dyDescent="0.25">
      <c r="A11" s="37" t="s">
        <v>14</v>
      </c>
      <c r="B11" s="35">
        <v>163</v>
      </c>
      <c r="C11" s="35">
        <v>7023</v>
      </c>
      <c r="D11" s="35">
        <v>7001</v>
      </c>
      <c r="E11" s="35">
        <v>55680</v>
      </c>
      <c r="F11" s="35">
        <v>43589</v>
      </c>
      <c r="G11" s="35">
        <v>37182</v>
      </c>
      <c r="H11" s="36">
        <f>(D11/B11)</f>
        <v>42.95092024539877</v>
      </c>
      <c r="I11" s="30">
        <f t="shared" si="1"/>
        <v>5.310955577774604</v>
      </c>
      <c r="J11" s="31">
        <f>+F11/E11*100</f>
        <v>78.284841954022994</v>
      </c>
    </row>
    <row r="12" spans="1:10" s="32" customFormat="1" ht="22.5" customHeight="1" x14ac:dyDescent="0.25">
      <c r="A12" s="37" t="s">
        <v>15</v>
      </c>
      <c r="B12" s="35">
        <v>424</v>
      </c>
      <c r="C12" s="35">
        <v>12855</v>
      </c>
      <c r="D12" s="35">
        <v>12892</v>
      </c>
      <c r="E12" s="35">
        <v>151440</v>
      </c>
      <c r="F12" s="35">
        <v>116568</v>
      </c>
      <c r="G12" s="35">
        <v>116756</v>
      </c>
      <c r="H12" s="36">
        <f t="shared" si="3"/>
        <v>30.40566037735849</v>
      </c>
      <c r="I12" s="36">
        <f t="shared" si="1"/>
        <v>9.0564691281414831</v>
      </c>
      <c r="J12" s="38">
        <f>+F12/E12*100</f>
        <v>76.973058637083994</v>
      </c>
    </row>
    <row r="13" spans="1:10" s="32" customFormat="1" ht="22.5" customHeight="1" x14ac:dyDescent="0.25">
      <c r="A13" s="37" t="s">
        <v>16</v>
      </c>
      <c r="B13" s="35">
        <v>150</v>
      </c>
      <c r="C13" s="35">
        <v>782</v>
      </c>
      <c r="D13" s="35">
        <v>773</v>
      </c>
      <c r="E13" s="35">
        <v>54750</v>
      </c>
      <c r="F13" s="35">
        <v>27884</v>
      </c>
      <c r="G13" s="35">
        <v>11202</v>
      </c>
      <c r="H13" s="36">
        <f t="shared" si="3"/>
        <v>5.1533333333333333</v>
      </c>
      <c r="I13" s="36">
        <f t="shared" si="1"/>
        <v>14.491591203104786</v>
      </c>
      <c r="J13" s="38">
        <f t="shared" ref="J13:J23" si="4">+F13/E13*100</f>
        <v>50.929680365296804</v>
      </c>
    </row>
    <row r="14" spans="1:10" s="32" customFormat="1" ht="22.5" customHeight="1" x14ac:dyDescent="0.25">
      <c r="A14" s="39" t="s">
        <v>17</v>
      </c>
      <c r="B14" s="29">
        <f t="shared" ref="B14:G14" si="5">SUM(B15:B23)</f>
        <v>1586</v>
      </c>
      <c r="C14" s="29">
        <f t="shared" si="5"/>
        <v>76896</v>
      </c>
      <c r="D14" s="29">
        <f t="shared" si="5"/>
        <v>71912</v>
      </c>
      <c r="E14" s="29">
        <f t="shared" si="5"/>
        <v>570594</v>
      </c>
      <c r="F14" s="29">
        <f t="shared" si="5"/>
        <v>344887</v>
      </c>
      <c r="G14" s="29">
        <f t="shared" si="5"/>
        <v>392763</v>
      </c>
      <c r="H14" s="30">
        <f t="shared" si="3"/>
        <v>45.341740226986126</v>
      </c>
      <c r="I14" s="30">
        <f t="shared" si="1"/>
        <v>5.4617170986761598</v>
      </c>
      <c r="J14" s="40">
        <f t="shared" si="4"/>
        <v>60.443502735745561</v>
      </c>
    </row>
    <row r="15" spans="1:10" s="32" customFormat="1" ht="22.5" customHeight="1" x14ac:dyDescent="0.25">
      <c r="A15" s="41" t="s">
        <v>18</v>
      </c>
      <c r="B15" s="35">
        <v>174</v>
      </c>
      <c r="C15" s="35">
        <v>9270</v>
      </c>
      <c r="D15" s="35">
        <v>9303</v>
      </c>
      <c r="E15" s="35">
        <v>63960</v>
      </c>
      <c r="F15" s="35">
        <v>32291</v>
      </c>
      <c r="G15" s="35">
        <v>33636</v>
      </c>
      <c r="H15" s="36">
        <f t="shared" si="3"/>
        <v>53.46551724137931</v>
      </c>
      <c r="I15" s="36">
        <f t="shared" si="1"/>
        <v>3.6156078684295387</v>
      </c>
      <c r="J15" s="38">
        <f t="shared" si="4"/>
        <v>50.486241400875542</v>
      </c>
    </row>
    <row r="16" spans="1:10" s="32" customFormat="1" ht="22.5" customHeight="1" x14ac:dyDescent="0.25">
      <c r="A16" s="41" t="s">
        <v>19</v>
      </c>
      <c r="B16" s="35">
        <v>446</v>
      </c>
      <c r="C16" s="35">
        <v>22021</v>
      </c>
      <c r="D16" s="35">
        <v>21409</v>
      </c>
      <c r="E16" s="35">
        <v>170261</v>
      </c>
      <c r="F16" s="35">
        <v>98003</v>
      </c>
      <c r="G16" s="35">
        <v>111105</v>
      </c>
      <c r="H16" s="36">
        <f t="shared" si="3"/>
        <v>48.002242152466366</v>
      </c>
      <c r="I16" s="36">
        <f t="shared" si="1"/>
        <v>5.1896398710822549</v>
      </c>
      <c r="J16" s="38">
        <f t="shared" si="4"/>
        <v>57.560451307110853</v>
      </c>
    </row>
    <row r="17" spans="1:10" s="32" customFormat="1" ht="22.5" customHeight="1" x14ac:dyDescent="0.25">
      <c r="A17" s="41" t="s">
        <v>20</v>
      </c>
      <c r="B17" s="35">
        <v>28</v>
      </c>
      <c r="C17" s="35">
        <v>332</v>
      </c>
      <c r="D17" s="35">
        <v>344</v>
      </c>
      <c r="E17" s="35">
        <v>10220</v>
      </c>
      <c r="F17" s="35">
        <v>1290</v>
      </c>
      <c r="G17" s="35">
        <v>1287</v>
      </c>
      <c r="H17" s="36">
        <f t="shared" si="3"/>
        <v>12.285714285714286</v>
      </c>
      <c r="I17" s="36">
        <f t="shared" si="1"/>
        <v>3.7412790697674421</v>
      </c>
      <c r="J17" s="38">
        <f t="shared" si="4"/>
        <v>12.622309197651663</v>
      </c>
    </row>
    <row r="18" spans="1:10" s="32" customFormat="1" ht="22.5" customHeight="1" x14ac:dyDescent="0.25">
      <c r="A18" s="41" t="s">
        <v>21</v>
      </c>
      <c r="B18" s="35">
        <v>135</v>
      </c>
      <c r="C18" s="35">
        <v>7835</v>
      </c>
      <c r="D18" s="35">
        <v>7104</v>
      </c>
      <c r="E18" s="35">
        <v>49275</v>
      </c>
      <c r="F18" s="35">
        <v>26692</v>
      </c>
      <c r="G18" s="35">
        <v>26452</v>
      </c>
      <c r="H18" s="36">
        <f t="shared" si="3"/>
        <v>52.62222222222222</v>
      </c>
      <c r="I18" s="36">
        <f t="shared" si="1"/>
        <v>3.7235360360360361</v>
      </c>
      <c r="J18" s="42">
        <f t="shared" si="4"/>
        <v>54.169457128361245</v>
      </c>
    </row>
    <row r="19" spans="1:10" s="32" customFormat="1" ht="22.5" customHeight="1" x14ac:dyDescent="0.25">
      <c r="A19" s="41" t="s">
        <v>22</v>
      </c>
      <c r="B19" s="35">
        <v>123</v>
      </c>
      <c r="C19" s="35">
        <v>1530</v>
      </c>
      <c r="D19" s="35">
        <v>1562</v>
      </c>
      <c r="E19" s="35">
        <v>47175</v>
      </c>
      <c r="F19" s="35">
        <v>37558</v>
      </c>
      <c r="G19" s="35">
        <v>96808</v>
      </c>
      <c r="H19" s="36">
        <f t="shared" si="3"/>
        <v>12.699186991869919</v>
      </c>
      <c r="I19" s="36">
        <f t="shared" si="1"/>
        <v>61.976952624839946</v>
      </c>
      <c r="J19" s="42">
        <f t="shared" si="4"/>
        <v>79.614202437731848</v>
      </c>
    </row>
    <row r="20" spans="1:10" s="32" customFormat="1" ht="22.5" customHeight="1" x14ac:dyDescent="0.25">
      <c r="A20" s="41" t="s">
        <v>23</v>
      </c>
      <c r="B20" s="35">
        <v>239</v>
      </c>
      <c r="C20" s="35">
        <v>16258</v>
      </c>
      <c r="D20" s="35">
        <v>16169</v>
      </c>
      <c r="E20" s="35">
        <v>87835</v>
      </c>
      <c r="F20" s="35">
        <v>70687</v>
      </c>
      <c r="G20" s="35">
        <v>70866</v>
      </c>
      <c r="H20" s="36">
        <f t="shared" si="3"/>
        <v>67.65271966527196</v>
      </c>
      <c r="I20" s="36">
        <f t="shared" si="1"/>
        <v>4.3828313439297419</v>
      </c>
      <c r="J20" s="42">
        <f t="shared" si="4"/>
        <v>80.47703079637958</v>
      </c>
    </row>
    <row r="21" spans="1:10" s="32" customFormat="1" ht="22.5" customHeight="1" x14ac:dyDescent="0.25">
      <c r="A21" s="41" t="s">
        <v>24</v>
      </c>
      <c r="B21" s="43">
        <v>164</v>
      </c>
      <c r="C21" s="43">
        <v>5317</v>
      </c>
      <c r="D21" s="43">
        <v>3121</v>
      </c>
      <c r="E21" s="43">
        <v>46813</v>
      </c>
      <c r="F21" s="43">
        <v>22281</v>
      </c>
      <c r="G21" s="43">
        <v>11177</v>
      </c>
      <c r="H21" s="36">
        <f t="shared" si="3"/>
        <v>19.030487804878049</v>
      </c>
      <c r="I21" s="36">
        <f t="shared" si="1"/>
        <v>3.5812239666773471</v>
      </c>
      <c r="J21" s="42">
        <f t="shared" si="4"/>
        <v>47.595753316386471</v>
      </c>
    </row>
    <row r="22" spans="1:10" s="32" customFormat="1" ht="22.5" customHeight="1" x14ac:dyDescent="0.25">
      <c r="A22" s="41" t="s">
        <v>25</v>
      </c>
      <c r="B22" s="43">
        <v>265</v>
      </c>
      <c r="C22" s="35">
        <v>14086</v>
      </c>
      <c r="D22" s="35">
        <v>12656</v>
      </c>
      <c r="E22" s="35">
        <v>90675</v>
      </c>
      <c r="F22" s="35">
        <v>55416</v>
      </c>
      <c r="G22" s="35">
        <v>40786</v>
      </c>
      <c r="H22" s="36">
        <f t="shared" si="3"/>
        <v>47.758490566037736</v>
      </c>
      <c r="I22" s="36">
        <f t="shared" si="1"/>
        <v>3.2226611883691532</v>
      </c>
      <c r="J22" s="42">
        <f t="shared" si="4"/>
        <v>61.114971050454926</v>
      </c>
    </row>
    <row r="23" spans="1:10" s="32" customFormat="1" ht="22.5" customHeight="1" x14ac:dyDescent="0.25">
      <c r="A23" s="41" t="s">
        <v>26</v>
      </c>
      <c r="B23" s="44">
        <v>12</v>
      </c>
      <c r="C23" s="35">
        <v>247</v>
      </c>
      <c r="D23" s="35">
        <v>244</v>
      </c>
      <c r="E23" s="35">
        <v>4380</v>
      </c>
      <c r="F23" s="35">
        <v>669</v>
      </c>
      <c r="G23" s="35">
        <v>646</v>
      </c>
      <c r="H23" s="36">
        <f t="shared" si="3"/>
        <v>20.333333333333332</v>
      </c>
      <c r="I23" s="36">
        <f t="shared" si="1"/>
        <v>2.6475409836065573</v>
      </c>
      <c r="J23" s="42">
        <f t="shared" si="4"/>
        <v>15.273972602739727</v>
      </c>
    </row>
    <row r="24" spans="1:10" ht="22.5" customHeight="1" x14ac:dyDescent="0.25">
      <c r="A24" s="45" t="s">
        <v>27</v>
      </c>
      <c r="B24" s="46">
        <f t="shared" ref="B24:G24" si="6">SUM(B25:B34)</f>
        <v>347</v>
      </c>
      <c r="C24" s="29">
        <f t="shared" si="6"/>
        <v>12116</v>
      </c>
      <c r="D24" s="29">
        <f t="shared" si="6"/>
        <v>12002</v>
      </c>
      <c r="E24" s="29">
        <f t="shared" si="6"/>
        <v>126661</v>
      </c>
      <c r="F24" s="29">
        <f t="shared" si="6"/>
        <v>44647</v>
      </c>
      <c r="G24" s="29">
        <f t="shared" si="6"/>
        <v>42961</v>
      </c>
      <c r="H24" s="30">
        <f t="shared" si="3"/>
        <v>34.587896253602302</v>
      </c>
      <c r="I24" s="30">
        <f t="shared" si="1"/>
        <v>3.5794867522079654</v>
      </c>
      <c r="J24" s="40">
        <f>+F24/E24*100</f>
        <v>35.249208517223138</v>
      </c>
    </row>
    <row r="25" spans="1:10" s="32" customFormat="1" ht="22.5" customHeight="1" x14ac:dyDescent="0.25">
      <c r="A25" s="41" t="s">
        <v>28</v>
      </c>
      <c r="B25" s="35">
        <v>28</v>
      </c>
      <c r="C25" s="35">
        <v>985</v>
      </c>
      <c r="D25" s="35">
        <v>931</v>
      </c>
      <c r="E25" s="35">
        <v>10220</v>
      </c>
      <c r="F25" s="35">
        <v>4070</v>
      </c>
      <c r="G25" s="35">
        <v>3097</v>
      </c>
      <c r="H25" s="36">
        <f t="shared" si="3"/>
        <v>33.25</v>
      </c>
      <c r="I25" s="36">
        <f t="shared" si="1"/>
        <v>3.3265306122448979</v>
      </c>
      <c r="J25" s="42">
        <f t="shared" ref="J25:J36" si="7">+F25/E25*100</f>
        <v>39.823874755381603</v>
      </c>
    </row>
    <row r="26" spans="1:10" s="32" customFormat="1" ht="22.5" customHeight="1" x14ac:dyDescent="0.25">
      <c r="A26" s="41" t="s">
        <v>29</v>
      </c>
      <c r="B26" s="35">
        <v>23</v>
      </c>
      <c r="C26" s="35">
        <v>409</v>
      </c>
      <c r="D26" s="35">
        <v>393</v>
      </c>
      <c r="E26" s="35">
        <v>8395</v>
      </c>
      <c r="F26" s="35">
        <v>1851</v>
      </c>
      <c r="G26" s="43">
        <v>1138</v>
      </c>
      <c r="H26" s="36">
        <f t="shared" si="3"/>
        <v>17.086956521739129</v>
      </c>
      <c r="I26" s="36">
        <f t="shared" si="1"/>
        <v>2.8956743002544529</v>
      </c>
      <c r="J26" s="42">
        <f t="shared" si="7"/>
        <v>22.048838594401428</v>
      </c>
    </row>
    <row r="27" spans="1:10" s="32" customFormat="1" ht="22.5" customHeight="1" x14ac:dyDescent="0.25">
      <c r="A27" s="41" t="s">
        <v>30</v>
      </c>
      <c r="B27" s="35">
        <v>16</v>
      </c>
      <c r="C27" s="35">
        <v>101</v>
      </c>
      <c r="D27" s="35">
        <v>115</v>
      </c>
      <c r="E27" s="35">
        <v>5840</v>
      </c>
      <c r="F27" s="35">
        <v>247</v>
      </c>
      <c r="G27" s="43">
        <v>247</v>
      </c>
      <c r="H27" s="36">
        <f t="shared" si="3"/>
        <v>7.1875</v>
      </c>
      <c r="I27" s="36">
        <f t="shared" si="1"/>
        <v>2.1478260869565218</v>
      </c>
      <c r="J27" s="42">
        <f t="shared" si="7"/>
        <v>4.2294520547945202</v>
      </c>
    </row>
    <row r="28" spans="1:10" s="32" customFormat="1" ht="22.5" customHeight="1" x14ac:dyDescent="0.25">
      <c r="A28" s="41" t="s">
        <v>31</v>
      </c>
      <c r="B28" s="35">
        <v>50</v>
      </c>
      <c r="C28" s="35">
        <v>886</v>
      </c>
      <c r="D28" s="35">
        <v>882</v>
      </c>
      <c r="E28" s="35">
        <v>18150</v>
      </c>
      <c r="F28" s="35">
        <v>2506</v>
      </c>
      <c r="G28" s="43">
        <v>2496</v>
      </c>
      <c r="H28" s="36">
        <f t="shared" si="3"/>
        <v>17.64</v>
      </c>
      <c r="I28" s="36">
        <f t="shared" si="1"/>
        <v>2.8299319727891157</v>
      </c>
      <c r="J28" s="42">
        <f t="shared" si="7"/>
        <v>13.80716253443526</v>
      </c>
    </row>
    <row r="29" spans="1:10" s="32" customFormat="1" ht="22.5" customHeight="1" x14ac:dyDescent="0.25">
      <c r="A29" s="41" t="s">
        <v>32</v>
      </c>
      <c r="B29" s="35">
        <v>84</v>
      </c>
      <c r="C29" s="35">
        <v>4619</v>
      </c>
      <c r="D29" s="35">
        <v>4622</v>
      </c>
      <c r="E29" s="35">
        <v>30660</v>
      </c>
      <c r="F29" s="35">
        <v>17399</v>
      </c>
      <c r="G29" s="43">
        <v>17639</v>
      </c>
      <c r="H29" s="36">
        <f t="shared" si="3"/>
        <v>55.023809523809526</v>
      </c>
      <c r="I29" s="36">
        <f t="shared" si="1"/>
        <v>3.816313284292514</v>
      </c>
      <c r="J29" s="42">
        <f t="shared" si="7"/>
        <v>56.748206131767773</v>
      </c>
    </row>
    <row r="30" spans="1:10" s="32" customFormat="1" ht="22.5" customHeight="1" x14ac:dyDescent="0.25">
      <c r="A30" s="41" t="s">
        <v>33</v>
      </c>
      <c r="B30" s="35">
        <v>34</v>
      </c>
      <c r="C30" s="35">
        <v>198</v>
      </c>
      <c r="D30" s="35">
        <v>197</v>
      </c>
      <c r="E30" s="35">
        <v>12410</v>
      </c>
      <c r="F30" s="35">
        <v>848</v>
      </c>
      <c r="G30" s="43">
        <v>849</v>
      </c>
      <c r="H30" s="36">
        <v>0</v>
      </c>
      <c r="I30" s="36">
        <f t="shared" si="1"/>
        <v>4.3096446700507611</v>
      </c>
      <c r="J30" s="42">
        <f t="shared" si="7"/>
        <v>6.8331990330378733</v>
      </c>
    </row>
    <row r="31" spans="1:10" s="32" customFormat="1" ht="22.5" customHeight="1" x14ac:dyDescent="0.25">
      <c r="A31" s="41" t="s">
        <v>34</v>
      </c>
      <c r="B31" s="35">
        <v>22</v>
      </c>
      <c r="C31" s="35">
        <v>493</v>
      </c>
      <c r="D31" s="35">
        <v>464</v>
      </c>
      <c r="E31" s="35">
        <v>8052</v>
      </c>
      <c r="F31" s="35">
        <v>1594</v>
      </c>
      <c r="G31" s="43">
        <v>1386</v>
      </c>
      <c r="H31" s="36">
        <f t="shared" ref="H31:H44" si="8">(D31/B31)</f>
        <v>21.09090909090909</v>
      </c>
      <c r="I31" s="36">
        <f t="shared" si="1"/>
        <v>2.9870689655172415</v>
      </c>
      <c r="J31" s="42">
        <f t="shared" si="7"/>
        <v>19.796323894684551</v>
      </c>
    </row>
    <row r="32" spans="1:10" s="32" customFormat="1" ht="22.5" customHeight="1" x14ac:dyDescent="0.25">
      <c r="A32" s="41" t="s">
        <v>35</v>
      </c>
      <c r="B32" s="35">
        <v>30</v>
      </c>
      <c r="C32" s="35">
        <v>1094</v>
      </c>
      <c r="D32" s="35">
        <v>1068</v>
      </c>
      <c r="E32" s="35">
        <v>10950</v>
      </c>
      <c r="F32" s="35">
        <v>2906</v>
      </c>
      <c r="G32" s="43">
        <v>2872</v>
      </c>
      <c r="H32" s="36">
        <f t="shared" si="8"/>
        <v>35.6</v>
      </c>
      <c r="I32" s="36">
        <f t="shared" si="1"/>
        <v>2.6891385767790261</v>
      </c>
      <c r="J32" s="42">
        <f t="shared" si="7"/>
        <v>26.538812785388128</v>
      </c>
    </row>
    <row r="33" spans="1:10" s="32" customFormat="1" ht="22.5" customHeight="1" x14ac:dyDescent="0.25">
      <c r="A33" s="41" t="s">
        <v>36</v>
      </c>
      <c r="B33" s="35">
        <v>3</v>
      </c>
      <c r="C33" s="35">
        <v>53</v>
      </c>
      <c r="D33" s="35">
        <v>58</v>
      </c>
      <c r="E33" s="35">
        <v>1179</v>
      </c>
      <c r="F33" s="35">
        <v>81</v>
      </c>
      <c r="G33" s="43">
        <v>79</v>
      </c>
      <c r="H33" s="36">
        <f t="shared" si="8"/>
        <v>19.333333333333332</v>
      </c>
      <c r="I33" s="36">
        <f t="shared" si="1"/>
        <v>1.3620689655172413</v>
      </c>
      <c r="J33" s="42">
        <f t="shared" si="7"/>
        <v>6.8702290076335881</v>
      </c>
    </row>
    <row r="34" spans="1:10" s="32" customFormat="1" ht="22.5" customHeight="1" x14ac:dyDescent="0.25">
      <c r="A34" s="41" t="s">
        <v>37</v>
      </c>
      <c r="B34" s="35">
        <v>57</v>
      </c>
      <c r="C34" s="35">
        <v>3278</v>
      </c>
      <c r="D34" s="35">
        <v>3272</v>
      </c>
      <c r="E34" s="35">
        <v>20805</v>
      </c>
      <c r="F34" s="35">
        <v>13145</v>
      </c>
      <c r="G34" s="43">
        <v>13158</v>
      </c>
      <c r="H34" s="36">
        <f t="shared" si="8"/>
        <v>57.403508771929822</v>
      </c>
      <c r="I34" s="36">
        <f>(G34/D34)</f>
        <v>4.0213936430317849</v>
      </c>
      <c r="J34" s="42">
        <f>+F34/E34*100</f>
        <v>63.181927421292961</v>
      </c>
    </row>
    <row r="35" spans="1:10" ht="22.5" customHeight="1" x14ac:dyDescent="0.25">
      <c r="A35" s="47" t="s">
        <v>38</v>
      </c>
      <c r="B35" s="46">
        <f t="shared" ref="B35:G35" si="9">SUM(B36:B44,B50:B65)</f>
        <v>188</v>
      </c>
      <c r="C35" s="46">
        <f t="shared" si="9"/>
        <v>4237</v>
      </c>
      <c r="D35" s="46">
        <f t="shared" si="9"/>
        <v>4171</v>
      </c>
      <c r="E35" s="46">
        <f t="shared" si="9"/>
        <v>67652</v>
      </c>
      <c r="F35" s="46">
        <f t="shared" si="9"/>
        <v>7831</v>
      </c>
      <c r="G35" s="46">
        <f t="shared" si="9"/>
        <v>8125</v>
      </c>
      <c r="H35" s="48">
        <f t="shared" si="8"/>
        <v>22.186170212765958</v>
      </c>
      <c r="I35" s="48">
        <f t="shared" si="1"/>
        <v>1.9479741069287941</v>
      </c>
      <c r="J35" s="49">
        <f t="shared" si="7"/>
        <v>11.575415360964939</v>
      </c>
    </row>
    <row r="36" spans="1:10" s="32" customFormat="1" ht="22.5" customHeight="1" x14ac:dyDescent="0.25">
      <c r="A36" s="50" t="s">
        <v>39</v>
      </c>
      <c r="B36" s="43">
        <v>6</v>
      </c>
      <c r="C36" s="43">
        <v>52</v>
      </c>
      <c r="D36" s="43">
        <v>50</v>
      </c>
      <c r="E36" s="43">
        <v>2190</v>
      </c>
      <c r="F36" s="43">
        <v>52</v>
      </c>
      <c r="G36" s="43">
        <v>50</v>
      </c>
      <c r="H36" s="36">
        <f t="shared" si="8"/>
        <v>8.3333333333333339</v>
      </c>
      <c r="I36" s="36">
        <f t="shared" si="1"/>
        <v>1</v>
      </c>
      <c r="J36" s="42">
        <f t="shared" si="7"/>
        <v>2.3744292237442921</v>
      </c>
    </row>
    <row r="37" spans="1:10" s="32" customFormat="1" ht="22.5" customHeight="1" x14ac:dyDescent="0.25">
      <c r="A37" s="50" t="s">
        <v>40</v>
      </c>
      <c r="B37" s="43">
        <v>0</v>
      </c>
      <c r="C37" s="43">
        <v>0</v>
      </c>
      <c r="D37" s="43">
        <v>0</v>
      </c>
      <c r="E37" s="43">
        <v>0</v>
      </c>
      <c r="F37" s="51">
        <v>0</v>
      </c>
      <c r="G37" s="43">
        <v>0</v>
      </c>
      <c r="H37" s="43">
        <v>0</v>
      </c>
      <c r="I37" s="43">
        <v>0</v>
      </c>
      <c r="J37" s="43">
        <v>0</v>
      </c>
    </row>
    <row r="38" spans="1:10" s="32" customFormat="1" ht="22.5" customHeight="1" x14ac:dyDescent="0.25">
      <c r="A38" s="50" t="s">
        <v>41</v>
      </c>
      <c r="B38" s="43">
        <v>3</v>
      </c>
      <c r="C38" s="43">
        <v>34</v>
      </c>
      <c r="D38" s="43">
        <v>34</v>
      </c>
      <c r="E38" s="43">
        <v>2555</v>
      </c>
      <c r="F38" s="43">
        <v>36</v>
      </c>
      <c r="G38" s="43">
        <v>36</v>
      </c>
      <c r="H38" s="36">
        <f t="shared" si="8"/>
        <v>11.333333333333334</v>
      </c>
      <c r="I38" s="36">
        <f>(G38/D38)</f>
        <v>1.0588235294117647</v>
      </c>
      <c r="J38" s="42">
        <f>+F38/E38*100</f>
        <v>1.4090019569471626</v>
      </c>
    </row>
    <row r="39" spans="1:10" s="32" customFormat="1" ht="22.5" customHeight="1" x14ac:dyDescent="0.25">
      <c r="A39" s="50" t="s">
        <v>42</v>
      </c>
      <c r="B39" s="43">
        <v>7</v>
      </c>
      <c r="C39" s="43">
        <v>17</v>
      </c>
      <c r="D39" s="43">
        <v>17</v>
      </c>
      <c r="E39" s="43">
        <v>1095</v>
      </c>
      <c r="F39" s="43">
        <v>17</v>
      </c>
      <c r="G39" s="43">
        <v>21</v>
      </c>
      <c r="H39" s="36">
        <f t="shared" si="8"/>
        <v>2.4285714285714284</v>
      </c>
      <c r="I39" s="36">
        <f t="shared" si="1"/>
        <v>1.2352941176470589</v>
      </c>
      <c r="J39" s="42">
        <f t="shared" ref="J39:J44" si="10">+F39/E39*100</f>
        <v>1.5525114155251141</v>
      </c>
    </row>
    <row r="40" spans="1:10" s="32" customFormat="1" ht="30" customHeight="1" x14ac:dyDescent="0.25">
      <c r="A40" s="50" t="s">
        <v>43</v>
      </c>
      <c r="B40" s="43">
        <v>8</v>
      </c>
      <c r="C40" s="43">
        <v>174</v>
      </c>
      <c r="D40" s="43">
        <v>184</v>
      </c>
      <c r="E40" s="43">
        <v>2920</v>
      </c>
      <c r="F40" s="43">
        <v>352</v>
      </c>
      <c r="G40" s="43">
        <v>342</v>
      </c>
      <c r="H40" s="36">
        <f t="shared" si="8"/>
        <v>23</v>
      </c>
      <c r="I40" s="36">
        <f t="shared" si="1"/>
        <v>1.8586956521739131</v>
      </c>
      <c r="J40" s="42">
        <f t="shared" si="10"/>
        <v>12.054794520547945</v>
      </c>
    </row>
    <row r="41" spans="1:10" s="32" customFormat="1" ht="22.5" customHeight="1" x14ac:dyDescent="0.25">
      <c r="A41" s="50" t="s">
        <v>44</v>
      </c>
      <c r="B41" s="43">
        <v>11</v>
      </c>
      <c r="C41" s="43">
        <v>152</v>
      </c>
      <c r="D41" s="43">
        <v>151</v>
      </c>
      <c r="E41" s="43">
        <v>4015</v>
      </c>
      <c r="F41" s="43">
        <v>404</v>
      </c>
      <c r="G41" s="43">
        <v>404</v>
      </c>
      <c r="H41" s="36">
        <f t="shared" si="8"/>
        <v>13.727272727272727</v>
      </c>
      <c r="I41" s="36">
        <f t="shared" si="1"/>
        <v>2.6754966887417218</v>
      </c>
      <c r="J41" s="42">
        <f t="shared" si="10"/>
        <v>10.062266500622664</v>
      </c>
    </row>
    <row r="42" spans="1:10" s="32" customFormat="1" ht="22.5" customHeight="1" x14ac:dyDescent="0.25">
      <c r="A42" s="50" t="s">
        <v>45</v>
      </c>
      <c r="B42" s="43">
        <v>14</v>
      </c>
      <c r="C42" s="43">
        <v>91</v>
      </c>
      <c r="D42" s="43">
        <v>90</v>
      </c>
      <c r="E42" s="43">
        <v>5110</v>
      </c>
      <c r="F42" s="43">
        <v>194</v>
      </c>
      <c r="G42" s="43">
        <v>197</v>
      </c>
      <c r="H42" s="36">
        <f t="shared" si="8"/>
        <v>6.4285714285714288</v>
      </c>
      <c r="I42" s="36">
        <f t="shared" si="1"/>
        <v>2.1888888888888891</v>
      </c>
      <c r="J42" s="42">
        <f t="shared" si="10"/>
        <v>3.7964774951076321</v>
      </c>
    </row>
    <row r="43" spans="1:10" s="32" customFormat="1" ht="22.5" customHeight="1" x14ac:dyDescent="0.25">
      <c r="A43" s="50" t="s">
        <v>46</v>
      </c>
      <c r="B43" s="43">
        <v>20</v>
      </c>
      <c r="C43" s="43">
        <v>1072</v>
      </c>
      <c r="D43" s="43">
        <v>981</v>
      </c>
      <c r="E43" s="43">
        <v>6865</v>
      </c>
      <c r="F43" s="43">
        <v>2213</v>
      </c>
      <c r="G43" s="43">
        <v>2213</v>
      </c>
      <c r="H43" s="36">
        <f t="shared" si="8"/>
        <v>49.05</v>
      </c>
      <c r="I43" s="36">
        <f t="shared" si="1"/>
        <v>2.255861365953109</v>
      </c>
      <c r="J43" s="42">
        <f t="shared" si="10"/>
        <v>32.235979606700653</v>
      </c>
    </row>
    <row r="44" spans="1:10" s="32" customFormat="1" ht="22.5" customHeight="1" x14ac:dyDescent="0.25">
      <c r="A44" s="50" t="s">
        <v>47</v>
      </c>
      <c r="B44" s="43">
        <v>14</v>
      </c>
      <c r="C44" s="43">
        <v>147</v>
      </c>
      <c r="D44" s="43">
        <v>145</v>
      </c>
      <c r="E44" s="43">
        <v>5079</v>
      </c>
      <c r="F44" s="43">
        <v>446</v>
      </c>
      <c r="G44" s="43">
        <v>423</v>
      </c>
      <c r="H44" s="36">
        <f t="shared" si="8"/>
        <v>10.357142857142858</v>
      </c>
      <c r="I44" s="36">
        <f t="shared" si="1"/>
        <v>2.9172413793103447</v>
      </c>
      <c r="J44" s="42">
        <f t="shared" si="10"/>
        <v>8.7812561527859803</v>
      </c>
    </row>
    <row r="45" spans="1:10" x14ac:dyDescent="0.25">
      <c r="A45" s="1" t="s">
        <v>0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6.5" thickBot="1" x14ac:dyDescent="0.3">
      <c r="A46" s="52" t="s">
        <v>48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.75" customHeight="1" thickTop="1" x14ac:dyDescent="0.25">
      <c r="A47" s="6" t="s">
        <v>1</v>
      </c>
      <c r="B47" s="7" t="s">
        <v>2</v>
      </c>
      <c r="C47" s="8" t="s">
        <v>3</v>
      </c>
      <c r="D47" s="8" t="s">
        <v>4</v>
      </c>
      <c r="E47" s="7" t="s">
        <v>5</v>
      </c>
      <c r="F47" s="7" t="s">
        <v>6</v>
      </c>
      <c r="G47" s="7" t="s">
        <v>7</v>
      </c>
      <c r="H47" s="7" t="s">
        <v>8</v>
      </c>
      <c r="I47" s="7" t="s">
        <v>9</v>
      </c>
      <c r="J47" s="9" t="s">
        <v>10</v>
      </c>
    </row>
    <row r="48" spans="1:10" x14ac:dyDescent="0.25">
      <c r="A48" s="11"/>
      <c r="B48" s="12"/>
      <c r="C48" s="13"/>
      <c r="D48" s="13"/>
      <c r="E48" s="12"/>
      <c r="F48" s="12"/>
      <c r="G48" s="12"/>
      <c r="H48" s="12"/>
      <c r="I48" s="12"/>
      <c r="J48" s="14"/>
    </row>
    <row r="49" spans="1:10" ht="16.5" thickBot="1" x14ac:dyDescent="0.3">
      <c r="A49" s="15"/>
      <c r="B49" s="16"/>
      <c r="C49" s="17"/>
      <c r="D49" s="17"/>
      <c r="E49" s="16"/>
      <c r="F49" s="16"/>
      <c r="G49" s="16"/>
      <c r="H49" s="16"/>
      <c r="I49" s="16"/>
      <c r="J49" s="18"/>
    </row>
    <row r="50" spans="1:10" s="32" customFormat="1" ht="43.15" customHeight="1" thickTop="1" x14ac:dyDescent="0.25">
      <c r="A50" s="50" t="s">
        <v>49</v>
      </c>
      <c r="B50" s="43">
        <v>23</v>
      </c>
      <c r="C50" s="43">
        <v>278</v>
      </c>
      <c r="D50" s="35">
        <v>301</v>
      </c>
      <c r="E50" s="35">
        <v>7722</v>
      </c>
      <c r="F50" s="35">
        <v>763</v>
      </c>
      <c r="G50" s="43">
        <v>763</v>
      </c>
      <c r="H50" s="36">
        <f t="shared" ref="H50:H67" si="11">(D50/B50)</f>
        <v>13.086956521739131</v>
      </c>
      <c r="I50" s="36">
        <f t="shared" ref="I50:I67" si="12">(G50/D50)</f>
        <v>2.5348837209302326</v>
      </c>
      <c r="J50" s="42">
        <f t="shared" ref="J50:J67" si="13">+F50/E50*100</f>
        <v>9.8808598808598802</v>
      </c>
    </row>
    <row r="51" spans="1:10" s="32" customFormat="1" ht="22.5" customHeight="1" x14ac:dyDescent="0.25">
      <c r="A51" s="50" t="s">
        <v>50</v>
      </c>
      <c r="B51" s="43">
        <v>3</v>
      </c>
      <c r="C51" s="43">
        <v>98</v>
      </c>
      <c r="D51" s="43">
        <v>97</v>
      </c>
      <c r="E51" s="43">
        <v>1095</v>
      </c>
      <c r="F51" s="43">
        <v>103</v>
      </c>
      <c r="G51" s="43">
        <v>102</v>
      </c>
      <c r="H51" s="36">
        <f t="shared" si="11"/>
        <v>32.333333333333336</v>
      </c>
      <c r="I51" s="36">
        <f t="shared" si="12"/>
        <v>1.0515463917525774</v>
      </c>
      <c r="J51" s="42">
        <f t="shared" si="13"/>
        <v>9.4063926940639266</v>
      </c>
    </row>
    <row r="52" spans="1:10" s="32" customFormat="1" ht="22.5" customHeight="1" x14ac:dyDescent="0.25">
      <c r="A52" s="50" t="s">
        <v>51</v>
      </c>
      <c r="B52" s="43">
        <v>6</v>
      </c>
      <c r="C52" s="43">
        <v>46</v>
      </c>
      <c r="D52" s="43">
        <v>45</v>
      </c>
      <c r="E52" s="43">
        <v>2134</v>
      </c>
      <c r="F52" s="43">
        <v>74</v>
      </c>
      <c r="G52" s="43">
        <v>66</v>
      </c>
      <c r="H52" s="36">
        <f t="shared" si="11"/>
        <v>7.5</v>
      </c>
      <c r="I52" s="36">
        <f t="shared" si="12"/>
        <v>1.4666666666666666</v>
      </c>
      <c r="J52" s="42">
        <f t="shared" si="13"/>
        <v>3.4676663542642929</v>
      </c>
    </row>
    <row r="53" spans="1:10" s="32" customFormat="1" ht="22.5" customHeight="1" x14ac:dyDescent="0.25">
      <c r="A53" s="50" t="s">
        <v>52</v>
      </c>
      <c r="B53" s="43">
        <v>4</v>
      </c>
      <c r="C53" s="43">
        <v>65</v>
      </c>
      <c r="D53" s="43">
        <v>65</v>
      </c>
      <c r="E53" s="43">
        <v>1460</v>
      </c>
      <c r="F53" s="43">
        <v>70</v>
      </c>
      <c r="G53" s="43">
        <v>70</v>
      </c>
      <c r="H53" s="36">
        <f t="shared" si="11"/>
        <v>16.25</v>
      </c>
      <c r="I53" s="36">
        <f t="shared" si="12"/>
        <v>1.0769230769230769</v>
      </c>
      <c r="J53" s="42">
        <f t="shared" si="13"/>
        <v>4.7945205479452051</v>
      </c>
    </row>
    <row r="54" spans="1:10" s="32" customFormat="1" ht="22.5" customHeight="1" x14ac:dyDescent="0.25">
      <c r="A54" s="50" t="s">
        <v>53</v>
      </c>
      <c r="B54" s="43">
        <v>5</v>
      </c>
      <c r="C54" s="43">
        <v>65</v>
      </c>
      <c r="D54" s="43">
        <v>65</v>
      </c>
      <c r="E54" s="43">
        <v>1881</v>
      </c>
      <c r="F54" s="43">
        <v>73</v>
      </c>
      <c r="G54" s="43">
        <v>73</v>
      </c>
      <c r="H54" s="36">
        <f t="shared" si="11"/>
        <v>13</v>
      </c>
      <c r="I54" s="36">
        <f t="shared" si="12"/>
        <v>1.1230769230769231</v>
      </c>
      <c r="J54" s="42">
        <f t="shared" si="13"/>
        <v>3.8809144072301969</v>
      </c>
    </row>
    <row r="55" spans="1:10" s="32" customFormat="1" ht="22.5" customHeight="1" x14ac:dyDescent="0.25">
      <c r="A55" s="50" t="s">
        <v>54</v>
      </c>
      <c r="B55" s="43">
        <v>3</v>
      </c>
      <c r="C55" s="43">
        <v>53</v>
      </c>
      <c r="D55" s="43">
        <v>53</v>
      </c>
      <c r="E55" s="43">
        <v>1266</v>
      </c>
      <c r="F55" s="43">
        <v>53</v>
      </c>
      <c r="G55" s="43">
        <v>53</v>
      </c>
      <c r="H55" s="36">
        <f t="shared" si="11"/>
        <v>17.666666666666668</v>
      </c>
      <c r="I55" s="36">
        <f t="shared" si="12"/>
        <v>1</v>
      </c>
      <c r="J55" s="42">
        <f t="shared" si="13"/>
        <v>4.1864139020537126</v>
      </c>
    </row>
    <row r="56" spans="1:10" s="32" customFormat="1" ht="22.5" customHeight="1" x14ac:dyDescent="0.25">
      <c r="A56" s="50" t="s">
        <v>55</v>
      </c>
      <c r="B56" s="43">
        <v>4</v>
      </c>
      <c r="C56" s="43">
        <v>10</v>
      </c>
      <c r="D56" s="43">
        <v>10</v>
      </c>
      <c r="E56" s="43">
        <v>1460</v>
      </c>
      <c r="F56" s="43">
        <v>10</v>
      </c>
      <c r="G56" s="43">
        <v>10</v>
      </c>
      <c r="H56" s="36">
        <f t="shared" si="11"/>
        <v>2.5</v>
      </c>
      <c r="I56" s="36">
        <f t="shared" si="12"/>
        <v>1</v>
      </c>
      <c r="J56" s="53">
        <f t="shared" si="13"/>
        <v>0.68493150684931503</v>
      </c>
    </row>
    <row r="57" spans="1:10" s="32" customFormat="1" ht="23.25" customHeight="1" x14ac:dyDescent="0.25">
      <c r="A57" s="41" t="s">
        <v>56</v>
      </c>
      <c r="B57" s="43">
        <v>3</v>
      </c>
      <c r="C57" s="43">
        <v>55</v>
      </c>
      <c r="D57" s="43">
        <v>55</v>
      </c>
      <c r="E57" s="43">
        <v>1095</v>
      </c>
      <c r="F57" s="43">
        <v>77</v>
      </c>
      <c r="G57" s="43">
        <v>80</v>
      </c>
      <c r="H57" s="36">
        <f t="shared" si="11"/>
        <v>18.333333333333332</v>
      </c>
      <c r="I57" s="36">
        <f t="shared" si="12"/>
        <v>1.4545454545454546</v>
      </c>
      <c r="J57" s="42">
        <f t="shared" si="13"/>
        <v>7.0319634703196341</v>
      </c>
    </row>
    <row r="58" spans="1:10" s="32" customFormat="1" ht="23.25" customHeight="1" x14ac:dyDescent="0.25">
      <c r="A58" s="41" t="s">
        <v>57</v>
      </c>
      <c r="B58" s="43">
        <v>7</v>
      </c>
      <c r="C58" s="43">
        <v>219</v>
      </c>
      <c r="D58" s="43">
        <v>219</v>
      </c>
      <c r="E58" s="43">
        <v>2555</v>
      </c>
      <c r="F58" s="43">
        <v>289</v>
      </c>
      <c r="G58" s="43">
        <v>343</v>
      </c>
      <c r="H58" s="36">
        <f t="shared" si="11"/>
        <v>31.285714285714285</v>
      </c>
      <c r="I58" s="36">
        <f t="shared" si="12"/>
        <v>1.5662100456621004</v>
      </c>
      <c r="J58" s="42">
        <f t="shared" si="13"/>
        <v>11.311154598825832</v>
      </c>
    </row>
    <row r="59" spans="1:10" s="32" customFormat="1" ht="23.25" customHeight="1" x14ac:dyDescent="0.25">
      <c r="A59" s="41" t="s">
        <v>58</v>
      </c>
      <c r="B59" s="43">
        <v>9</v>
      </c>
      <c r="C59" s="43">
        <v>234</v>
      </c>
      <c r="D59" s="43">
        <v>234</v>
      </c>
      <c r="E59" s="43">
        <v>3285</v>
      </c>
      <c r="F59" s="43">
        <v>292</v>
      </c>
      <c r="G59" s="43">
        <v>340</v>
      </c>
      <c r="H59" s="36">
        <f t="shared" si="11"/>
        <v>26</v>
      </c>
      <c r="I59" s="36">
        <f t="shared" si="12"/>
        <v>1.4529914529914529</v>
      </c>
      <c r="J59" s="42">
        <f t="shared" si="13"/>
        <v>8.8888888888888893</v>
      </c>
    </row>
    <row r="60" spans="1:10" s="32" customFormat="1" ht="23.25" customHeight="1" x14ac:dyDescent="0.25">
      <c r="A60" s="41" t="s">
        <v>59</v>
      </c>
      <c r="B60" s="43">
        <v>8</v>
      </c>
      <c r="C60" s="43">
        <v>73</v>
      </c>
      <c r="D60" s="43">
        <v>73</v>
      </c>
      <c r="E60" s="43">
        <v>2920</v>
      </c>
      <c r="F60" s="43">
        <v>102</v>
      </c>
      <c r="G60" s="43">
        <v>105</v>
      </c>
      <c r="H60" s="36">
        <f t="shared" si="11"/>
        <v>9.125</v>
      </c>
      <c r="I60" s="36">
        <f t="shared" si="12"/>
        <v>1.4383561643835616</v>
      </c>
      <c r="J60" s="42">
        <f t="shared" si="13"/>
        <v>3.493150684931507</v>
      </c>
    </row>
    <row r="61" spans="1:10" s="32" customFormat="1" ht="23.25" customHeight="1" x14ac:dyDescent="0.25">
      <c r="A61" s="41" t="s">
        <v>60</v>
      </c>
      <c r="B61" s="43">
        <v>3</v>
      </c>
      <c r="C61" s="43">
        <v>76</v>
      </c>
      <c r="D61" s="43">
        <v>76</v>
      </c>
      <c r="E61" s="43">
        <v>1095</v>
      </c>
      <c r="F61" s="43">
        <v>101</v>
      </c>
      <c r="G61" s="43">
        <v>107</v>
      </c>
      <c r="H61" s="36">
        <f t="shared" si="11"/>
        <v>25.333333333333332</v>
      </c>
      <c r="I61" s="36">
        <f>(G61/D61)</f>
        <v>1.4078947368421053</v>
      </c>
      <c r="J61" s="42">
        <f>+F61/E61*100</f>
        <v>9.2237442922374431</v>
      </c>
    </row>
    <row r="62" spans="1:10" s="32" customFormat="1" ht="23.25" customHeight="1" x14ac:dyDescent="0.25">
      <c r="A62" s="41" t="s">
        <v>61</v>
      </c>
      <c r="B62" s="43">
        <v>6</v>
      </c>
      <c r="C62" s="43">
        <v>336</v>
      </c>
      <c r="D62" s="43">
        <v>336</v>
      </c>
      <c r="E62" s="43">
        <v>2190</v>
      </c>
      <c r="F62" s="43">
        <v>467</v>
      </c>
      <c r="G62" s="43">
        <v>521</v>
      </c>
      <c r="H62" s="36">
        <f t="shared" si="11"/>
        <v>56</v>
      </c>
      <c r="I62" s="36">
        <f t="shared" si="12"/>
        <v>1.5505952380952381</v>
      </c>
      <c r="J62" s="42">
        <f t="shared" si="13"/>
        <v>21.324200913242009</v>
      </c>
    </row>
    <row r="63" spans="1:10" s="32" customFormat="1" ht="23.25" customHeight="1" x14ac:dyDescent="0.25">
      <c r="A63" s="41" t="s">
        <v>62</v>
      </c>
      <c r="B63" s="43">
        <v>4</v>
      </c>
      <c r="C63" s="43">
        <v>171</v>
      </c>
      <c r="D63" s="43">
        <v>171</v>
      </c>
      <c r="E63" s="43">
        <v>1460</v>
      </c>
      <c r="F63" s="43">
        <v>325</v>
      </c>
      <c r="G63" s="43">
        <v>340</v>
      </c>
      <c r="H63" s="36">
        <f t="shared" si="11"/>
        <v>42.75</v>
      </c>
      <c r="I63" s="36">
        <f t="shared" si="12"/>
        <v>1.9883040935672514</v>
      </c>
      <c r="J63" s="42">
        <f t="shared" si="13"/>
        <v>22.260273972602739</v>
      </c>
    </row>
    <row r="64" spans="1:10" s="32" customFormat="1" ht="23.25" customHeight="1" x14ac:dyDescent="0.25">
      <c r="A64" s="54" t="s">
        <v>63</v>
      </c>
      <c r="B64" s="55">
        <v>3</v>
      </c>
      <c r="C64" s="55">
        <v>195</v>
      </c>
      <c r="D64" s="55">
        <v>195</v>
      </c>
      <c r="E64" s="55">
        <v>1095</v>
      </c>
      <c r="F64" s="55">
        <v>447</v>
      </c>
      <c r="G64" s="55">
        <v>451</v>
      </c>
      <c r="H64" s="56">
        <f t="shared" si="11"/>
        <v>65</v>
      </c>
      <c r="I64" s="56">
        <f t="shared" si="12"/>
        <v>2.312820512820513</v>
      </c>
      <c r="J64" s="57">
        <f t="shared" si="13"/>
        <v>40.821917808219176</v>
      </c>
    </row>
    <row r="65" spans="1:10" s="32" customFormat="1" ht="23.25" customHeight="1" x14ac:dyDescent="0.25">
      <c r="A65" s="41" t="s">
        <v>64</v>
      </c>
      <c r="B65" s="43">
        <v>14</v>
      </c>
      <c r="C65" s="43">
        <v>524</v>
      </c>
      <c r="D65" s="43">
        <v>524</v>
      </c>
      <c r="E65" s="43">
        <v>5110</v>
      </c>
      <c r="F65" s="43">
        <v>871</v>
      </c>
      <c r="G65" s="43">
        <v>1015</v>
      </c>
      <c r="H65" s="36">
        <f t="shared" si="11"/>
        <v>37.428571428571431</v>
      </c>
      <c r="I65" s="36">
        <f t="shared" si="12"/>
        <v>1.9370229007633588</v>
      </c>
      <c r="J65" s="42">
        <f t="shared" si="13"/>
        <v>17.045009784735811</v>
      </c>
    </row>
    <row r="66" spans="1:10" s="32" customFormat="1" ht="23.25" customHeight="1" x14ac:dyDescent="0.25">
      <c r="A66" s="58" t="s">
        <v>65</v>
      </c>
      <c r="B66" s="59">
        <v>14</v>
      </c>
      <c r="C66" s="59">
        <v>143</v>
      </c>
      <c r="D66" s="59">
        <v>143</v>
      </c>
      <c r="E66" s="59">
        <v>4403</v>
      </c>
      <c r="F66" s="59">
        <v>184</v>
      </c>
      <c r="G66" s="59">
        <v>152</v>
      </c>
      <c r="H66" s="30">
        <f t="shared" si="11"/>
        <v>10.214285714285714</v>
      </c>
      <c r="I66" s="30">
        <f t="shared" si="12"/>
        <v>1.0629370629370629</v>
      </c>
      <c r="J66" s="40">
        <f t="shared" si="13"/>
        <v>4.1789688848512379</v>
      </c>
    </row>
    <row r="67" spans="1:10" s="32" customFormat="1" ht="23.25" customHeight="1" thickBot="1" x14ac:dyDescent="0.3">
      <c r="A67" s="60" t="s">
        <v>66</v>
      </c>
      <c r="B67" s="61">
        <v>5</v>
      </c>
      <c r="C67" s="61">
        <v>90</v>
      </c>
      <c r="D67" s="61">
        <v>89</v>
      </c>
      <c r="E67" s="61">
        <v>1492</v>
      </c>
      <c r="F67" s="61">
        <v>92</v>
      </c>
      <c r="G67" s="61">
        <v>92</v>
      </c>
      <c r="H67" s="62">
        <f t="shared" si="11"/>
        <v>17.8</v>
      </c>
      <c r="I67" s="62">
        <f t="shared" si="12"/>
        <v>1.0337078651685394</v>
      </c>
      <c r="J67" s="63">
        <f t="shared" si="13"/>
        <v>6.1662198391420908</v>
      </c>
    </row>
    <row r="68" spans="1:10" s="32" customFormat="1" ht="16.5" thickTop="1" x14ac:dyDescent="0.25">
      <c r="A68" s="64" t="s">
        <v>67</v>
      </c>
      <c r="B68" s="65"/>
      <c r="C68" s="65"/>
      <c r="D68" s="65"/>
      <c r="E68" s="65"/>
      <c r="F68" s="65"/>
      <c r="G68" s="65"/>
      <c r="H68" s="31"/>
      <c r="I68" s="31"/>
      <c r="J68" s="40"/>
    </row>
    <row r="69" spans="1:10" x14ac:dyDescent="0.25">
      <c r="A69" s="66" t="s">
        <v>68</v>
      </c>
      <c r="B69" s="67"/>
      <c r="C69" s="67"/>
      <c r="D69" s="67"/>
      <c r="E69" s="67"/>
      <c r="F69" s="67"/>
      <c r="G69" s="67"/>
      <c r="H69" s="68"/>
      <c r="I69" s="68"/>
      <c r="J69" s="68"/>
    </row>
    <row r="70" spans="1:10" x14ac:dyDescent="0.25">
      <c r="A70" s="66" t="s">
        <v>69</v>
      </c>
      <c r="B70" s="67"/>
      <c r="C70" s="67"/>
      <c r="D70" s="67"/>
      <c r="E70" s="67"/>
      <c r="F70" s="67"/>
      <c r="G70" s="67"/>
      <c r="H70" s="68"/>
      <c r="I70" s="68"/>
      <c r="J70" s="68"/>
    </row>
    <row r="71" spans="1:10" x14ac:dyDescent="0.25">
      <c r="A71" s="66" t="s">
        <v>70</v>
      </c>
      <c r="B71" s="67"/>
      <c r="C71" s="67"/>
      <c r="D71" s="67"/>
      <c r="E71" s="67"/>
      <c r="F71" s="67"/>
      <c r="G71" s="67"/>
      <c r="H71" s="68"/>
      <c r="I71" s="68"/>
      <c r="J71" s="68"/>
    </row>
    <row r="72" spans="1:10" x14ac:dyDescent="0.25">
      <c r="A72" s="69" t="s">
        <v>71</v>
      </c>
      <c r="B72" s="67"/>
      <c r="C72" s="67"/>
      <c r="D72" s="67"/>
      <c r="E72" s="67"/>
      <c r="F72" s="67"/>
      <c r="G72" s="67"/>
      <c r="H72" s="68"/>
      <c r="I72" s="68"/>
      <c r="J72" s="68"/>
    </row>
    <row r="76" spans="1:10" x14ac:dyDescent="0.25">
      <c r="B76" s="70"/>
      <c r="C76" s="70"/>
      <c r="D76" s="70"/>
      <c r="E76" s="70"/>
      <c r="F76" s="70"/>
      <c r="G76" s="70"/>
    </row>
    <row r="77" spans="1:10" x14ac:dyDescent="0.25">
      <c r="B77" s="70"/>
      <c r="C77" s="70"/>
      <c r="D77" s="70"/>
      <c r="E77" s="70"/>
      <c r="F77" s="70"/>
      <c r="G77" s="70"/>
    </row>
    <row r="78" spans="1:10" x14ac:dyDescent="0.25">
      <c r="B78" s="70"/>
      <c r="C78" s="70"/>
      <c r="D78" s="70"/>
      <c r="E78" s="70"/>
      <c r="F78" s="70"/>
      <c r="G78" s="70"/>
    </row>
    <row r="79" spans="1:10" x14ac:dyDescent="0.25">
      <c r="B79" s="70"/>
      <c r="C79" s="70"/>
      <c r="D79" s="70"/>
      <c r="E79" s="70"/>
      <c r="F79" s="70"/>
      <c r="G79" s="70"/>
    </row>
    <row r="80" spans="1:10" x14ac:dyDescent="0.25">
      <c r="B80" s="70"/>
      <c r="C80" s="70"/>
      <c r="D80" s="70"/>
      <c r="E80" s="70"/>
      <c r="F80" s="70"/>
      <c r="G80" s="70"/>
    </row>
    <row r="81" spans="2:7" x14ac:dyDescent="0.25">
      <c r="B81" s="70"/>
      <c r="C81" s="70"/>
      <c r="D81" s="70"/>
      <c r="E81" s="70"/>
      <c r="F81" s="70"/>
      <c r="G81" s="70"/>
    </row>
    <row r="82" spans="2:7" x14ac:dyDescent="0.25">
      <c r="B82" s="70"/>
      <c r="C82" s="70"/>
      <c r="D82" s="70"/>
      <c r="E82" s="70"/>
      <c r="F82" s="70"/>
      <c r="G82" s="70"/>
    </row>
    <row r="83" spans="2:7" x14ac:dyDescent="0.25">
      <c r="B83" s="70"/>
      <c r="C83" s="70"/>
      <c r="D83" s="70"/>
      <c r="E83" s="70"/>
      <c r="F83" s="70"/>
      <c r="G83" s="70"/>
    </row>
    <row r="84" spans="2:7" x14ac:dyDescent="0.25">
      <c r="B84" s="70"/>
      <c r="C84" s="70"/>
      <c r="D84" s="70"/>
      <c r="E84" s="70"/>
      <c r="F84" s="70"/>
      <c r="G84" s="70"/>
    </row>
    <row r="85" spans="2:7" x14ac:dyDescent="0.25">
      <c r="B85" s="70"/>
      <c r="C85" s="70"/>
      <c r="D85" s="70"/>
      <c r="E85" s="70"/>
      <c r="F85" s="70"/>
      <c r="G85" s="70"/>
    </row>
    <row r="86" spans="2:7" x14ac:dyDescent="0.25">
      <c r="B86" s="70"/>
      <c r="C86" s="70"/>
      <c r="D86" s="70"/>
      <c r="E86" s="70"/>
      <c r="F86" s="70"/>
      <c r="G86" s="70"/>
    </row>
    <row r="87" spans="2:7" x14ac:dyDescent="0.25">
      <c r="B87" s="70"/>
      <c r="C87" s="70"/>
      <c r="D87" s="70"/>
      <c r="E87" s="70"/>
      <c r="F87" s="70"/>
      <c r="G87" s="70"/>
    </row>
  </sheetData>
  <mergeCells count="23">
    <mergeCell ref="H47:H49"/>
    <mergeCell ref="I47:I49"/>
    <mergeCell ref="J47:J49"/>
    <mergeCell ref="J3:J5"/>
    <mergeCell ref="A45:J45"/>
    <mergeCell ref="A46:J46"/>
    <mergeCell ref="A47:A49"/>
    <mergeCell ref="B47:B49"/>
    <mergeCell ref="C47:C49"/>
    <mergeCell ref="D47:D49"/>
    <mergeCell ref="E47:E49"/>
    <mergeCell ref="F47:F49"/>
    <mergeCell ref="G47:G49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44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C39</vt:lpstr>
      <vt:lpstr>'C39'!Área_de_impresión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2021-03-19T20:31:32Z</dcterms:created>
  <dcterms:modified xsi:type="dcterms:W3CDTF">2021-03-19T20:32:54Z</dcterms:modified>
</cp:coreProperties>
</file>