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ocuments\BOLETIN 2019\"/>
    </mc:Choice>
  </mc:AlternateContent>
  <xr:revisionPtr revIDLastSave="0" documentId="8_{C310C1A3-CC74-4140-B952-464B62B736D7}" xr6:coauthVersionLast="44" xr6:coauthVersionMax="44" xr10:uidLastSave="{00000000-0000-0000-0000-000000000000}"/>
  <bookViews>
    <workbookView xWindow="0" yWindow="600" windowWidth="24000" windowHeight="12900" xr2:uid="{52F12356-FA68-4095-9D93-47E3A9A5E896}"/>
  </bookViews>
  <sheets>
    <sheet name="C32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_____________________key2" hidden="1">#REF!</definedName>
    <definedName name="______________________R">#REF!</definedName>
    <definedName name="_____________________key2" hidden="1">#REF!</definedName>
    <definedName name="_____________________R">#REF!</definedName>
    <definedName name="____________________key2" hidden="1">#REF!</definedName>
    <definedName name="____________________R">#REF!</definedName>
    <definedName name="___________________R">#REF!</definedName>
    <definedName name="__________________key2" hidden="1">#REF!</definedName>
    <definedName name="__________________R">#REF!</definedName>
    <definedName name="_________________R">#REF!</definedName>
    <definedName name="________________key2" hidden="1">#REF!</definedName>
    <definedName name="________________R">#REF!</definedName>
    <definedName name="_______________key2" hidden="1">#REF!</definedName>
    <definedName name="_______________R">#REF!</definedName>
    <definedName name="______________key2" hidden="1">#REF!</definedName>
    <definedName name="______________R">#REF!</definedName>
    <definedName name="_____________key2" hidden="1">#REF!</definedName>
    <definedName name="_____________R">#REF!</definedName>
    <definedName name="____________key2" hidden="1">#REF!</definedName>
    <definedName name="____________R">#REF!</definedName>
    <definedName name="___________key2" hidden="1">#REF!</definedName>
    <definedName name="___________R">#REF!</definedName>
    <definedName name="__________key2" hidden="1">#REF!</definedName>
    <definedName name="__________R">#REF!</definedName>
    <definedName name="_________key2" hidden="1">#REF!</definedName>
    <definedName name="_________R">#REF!</definedName>
    <definedName name="________key2" hidden="1">#REF!</definedName>
    <definedName name="________R">#REF!</definedName>
    <definedName name="_______key2" hidden="1">#REF!</definedName>
    <definedName name="_______R">#REF!</definedName>
    <definedName name="______key2" hidden="1">#REF!</definedName>
    <definedName name="______R">#REF!</definedName>
    <definedName name="_____key2" hidden="1">#REF!</definedName>
    <definedName name="_____R">#REF!</definedName>
    <definedName name="____key2" hidden="1">#REF!</definedName>
    <definedName name="____R">#REF!</definedName>
    <definedName name="___key2" hidden="1">#REF!</definedName>
    <definedName name="___R">#REF!</definedName>
    <definedName name="__key2" hidden="1">#REF!</definedName>
    <definedName name="__R">#REF!</definedName>
    <definedName name="_14" hidden="1">#REF!</definedName>
    <definedName name="_30" hidden="1">#REF!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Order1" hidden="1">0</definedName>
    <definedName name="_Order2" hidden="1">255</definedName>
    <definedName name="_R">#REF!</definedName>
    <definedName name="_Regression_Int" localSheetId="0" hidden="1">1</definedName>
    <definedName name="_Sort" localSheetId="0" hidden="1">#REF!</definedName>
    <definedName name="_Sort" hidden="1">#REF!</definedName>
    <definedName name="A_impresión_IM" localSheetId="0">'C32'!$A$1:$E$32</definedName>
    <definedName name="A_impresión_IM">#REF!</definedName>
    <definedName name="adolescentes" hidden="1">#REF!</definedName>
    <definedName name="_xlnm.Print_Area" localSheetId="0">'C32'!$A$1:$E$32</definedName>
    <definedName name="_xlnm.Print_Area">#REF!</definedName>
    <definedName name="_xlnm.Database">#REF!</definedName>
    <definedName name="ccc">[2]Mayo!#REF!</definedName>
    <definedName name="CENTROS">#REF!</definedName>
    <definedName name="cuadro" hidden="1">#REF!</definedName>
    <definedName name="cuadro25">#REF!</definedName>
    <definedName name="D">[3]C39!$A$7:$E$111</definedName>
    <definedName name="D2019.">#REF!</definedName>
    <definedName name="Excel_BuiltIn_Print_Area_5">[2]Mayo!#REF!</definedName>
    <definedName name="hijo" hidden="1">#REF!</definedName>
    <definedName name="key">#REF!</definedName>
    <definedName name="m" localSheetId="0">[4]C39!$A$7:$E$111</definedName>
    <definedName name="m">[5]C39!$A$7:$E$111</definedName>
    <definedName name="mary">#REF!</definedName>
    <definedName name="ser">#REF!</definedName>
    <definedName name="SERVICIO" hidden="1">#REF!</definedName>
    <definedName name="yar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7" i="1" l="1"/>
  <c r="E27" i="1" s="1"/>
  <c r="D27" i="1"/>
  <c r="G26" i="1"/>
  <c r="E26" i="1"/>
  <c r="D26" i="1"/>
  <c r="G25" i="1"/>
  <c r="E25" i="1"/>
  <c r="D25" i="1"/>
  <c r="G24" i="1"/>
  <c r="E24" i="1" s="1"/>
  <c r="D24" i="1"/>
  <c r="G23" i="1"/>
  <c r="E23" i="1"/>
  <c r="D23" i="1"/>
  <c r="G22" i="1"/>
  <c r="E22" i="1" s="1"/>
  <c r="D22" i="1"/>
  <c r="G21" i="1"/>
  <c r="E21" i="1"/>
  <c r="D21" i="1"/>
  <c r="G20" i="1"/>
  <c r="E20" i="1"/>
  <c r="D20" i="1"/>
  <c r="G19" i="1"/>
  <c r="E19" i="1" s="1"/>
  <c r="D19" i="1"/>
  <c r="G18" i="1"/>
  <c r="E18" i="1"/>
  <c r="D18" i="1"/>
  <c r="G17" i="1"/>
  <c r="E17" i="1"/>
  <c r="D17" i="1"/>
  <c r="C17" i="1"/>
  <c r="B17" i="1"/>
  <c r="G16" i="1"/>
  <c r="E16" i="1"/>
  <c r="D16" i="1"/>
  <c r="G15" i="1"/>
  <c r="E15" i="1"/>
  <c r="D15" i="1"/>
  <c r="G14" i="1"/>
  <c r="E14" i="1"/>
  <c r="D14" i="1"/>
  <c r="G13" i="1"/>
  <c r="E13" i="1"/>
  <c r="D13" i="1"/>
  <c r="G12" i="1"/>
  <c r="E12" i="1"/>
  <c r="D12" i="1"/>
  <c r="G11" i="1"/>
  <c r="E11" i="1"/>
  <c r="D11" i="1"/>
  <c r="G9" i="1"/>
  <c r="C9" i="1"/>
  <c r="D9" i="1" s="1"/>
  <c r="B9" i="1"/>
  <c r="E9" i="1" l="1"/>
</calcChain>
</file>

<file path=xl/sharedStrings.xml><?xml version="1.0" encoding="utf-8"?>
<sst xmlns="http://schemas.openxmlformats.org/spreadsheetml/2006/main" count="34" uniqueCount="33">
  <si>
    <t xml:space="preserve">Cuadro 32.    COBERTURA Y CONCENTRACIÓN DE PLANIFICACION FAMILIAR, </t>
  </si>
  <si>
    <t xml:space="preserve">   EN EL MINISTERIO DE SALUD DE LA REPUBLICA DE PANAMA,</t>
  </si>
  <si>
    <t xml:space="preserve"> SEGÚN REGION DE SALUD Y COMARCA INDÍGENA:  AÑO 2019</t>
  </si>
  <si>
    <t>Región  de Salud / Comarca Indigena</t>
  </si>
  <si>
    <t>Consultas de Planificación Familiar</t>
  </si>
  <si>
    <t>Indicadores</t>
  </si>
  <si>
    <t>Total</t>
  </si>
  <si>
    <t>Consultas Nuevas</t>
  </si>
  <si>
    <t>Concentración (1)</t>
  </si>
  <si>
    <t>% de Cobertura   (2)</t>
  </si>
  <si>
    <t>Pob. Fem 15-49</t>
  </si>
  <si>
    <t>Bocas del  Toro.........................</t>
  </si>
  <si>
    <t>Coclé..........................................</t>
  </si>
  <si>
    <t>Colón   .......................................</t>
  </si>
  <si>
    <t>Chiriquí.......................................</t>
  </si>
  <si>
    <t>Darién.........................................</t>
  </si>
  <si>
    <t>Comarca Emberá....................................</t>
  </si>
  <si>
    <t xml:space="preserve"> Darién…...........................</t>
  </si>
  <si>
    <t>Herrera...........................................</t>
  </si>
  <si>
    <t>Los Santos........................................</t>
  </si>
  <si>
    <t>Panamá Este  …………….</t>
  </si>
  <si>
    <t>Metropolitana........................</t>
  </si>
  <si>
    <t>Panamá Norte..............................</t>
  </si>
  <si>
    <t>San Miguelito………….....</t>
  </si>
  <si>
    <t>Veraguas..........................................</t>
  </si>
  <si>
    <t>Comarca Kuna Yala....................</t>
  </si>
  <si>
    <t>Comarca Ngobe Buglé................</t>
  </si>
  <si>
    <t>Panamá Oeste  ………………….</t>
  </si>
  <si>
    <t>NOTA: Los datos corresponden a Instalaciones del Ministerio de Salud.</t>
  </si>
  <si>
    <t>(1) Se refiere al promedio de consultas por planificación familiar.</t>
  </si>
  <si>
    <t xml:space="preserve">(2) Calculo por cada 100 mujeres de 15-49 años </t>
  </si>
  <si>
    <t>Fuente Documental: Sistema de Información Estadística en Salud. SIES</t>
  </si>
  <si>
    <t>Fuente Institucional:  Ministerio de Salud, Dirección Nacional de Planificación, Departamento de Registros y Estadística.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</si>
</sst>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General_)"/>
    <numFmt numFmtId="165" formatCode="0.0"/>
    <numFmt numFmtId="166" formatCode="#,##0.0"/>
    <numFmt numFmtId="167" formatCode="#,##0.0_);\(#,##0.0\)"/>
  </numFmts>
  <fonts count="7" x14ac:knownFonts="1">
    <font>
      <sz val="11"/>
      <color theme="1"/>
      <name val="Calibri"/>
      <family val="2"/>
      <scheme val="minor"/>
    </font>
    <font>
      <sz val="12"/>
      <name val="Helv"/>
    </font>
    <font>
      <b/>
      <sz val="12"/>
      <name val="Times New Roman"/>
      <family val="1"/>
    </font>
    <font>
      <sz val="10"/>
      <name val="Book Antiqua"/>
      <family val="1"/>
    </font>
    <font>
      <sz val="12"/>
      <name val="Times New Roman"/>
      <family val="1"/>
    </font>
    <font>
      <u/>
      <sz val="11"/>
      <color theme="10"/>
      <name val="Calibri"/>
      <family val="2"/>
      <scheme val="minor"/>
    </font>
    <font>
      <sz val="11"/>
      <name val="Tms Rmn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/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 style="thin">
        <color indexed="8"/>
      </right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indexed="64"/>
      </left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/>
      <top/>
      <bottom style="double">
        <color indexed="64"/>
      </bottom>
      <diagonal/>
    </border>
  </borders>
  <cellStyleXfs count="8">
    <xf numFmtId="0" fontId="0" fillId="0" borderId="0"/>
    <xf numFmtId="0" fontId="1" fillId="0" borderId="0"/>
    <xf numFmtId="0" fontId="3" fillId="0" borderId="0"/>
    <xf numFmtId="0" fontId="5" fillId="0" borderId="0" applyNumberFormat="0" applyFill="0" applyBorder="0" applyAlignment="0" applyProtection="0"/>
    <xf numFmtId="0" fontId="6" fillId="0" borderId="0"/>
    <xf numFmtId="0" fontId="1" fillId="0" borderId="0"/>
    <xf numFmtId="0" fontId="6" fillId="0" borderId="0"/>
    <xf numFmtId="0" fontId="6" fillId="0" borderId="0"/>
  </cellStyleXfs>
  <cellXfs count="65">
    <xf numFmtId="0" fontId="0" fillId="0" borderId="0" xfId="0"/>
    <xf numFmtId="164" fontId="2" fillId="0" borderId="0" xfId="1" applyNumberFormat="1" applyFont="1" applyAlignment="1">
      <alignment horizontal="center"/>
    </xf>
    <xf numFmtId="164" fontId="2" fillId="0" borderId="0" xfId="1" applyNumberFormat="1" applyFont="1"/>
    <xf numFmtId="164" fontId="2" fillId="0" borderId="0" xfId="1" applyNumberFormat="1" applyFont="1" applyAlignment="1">
      <alignment horizontal="center"/>
    </xf>
    <xf numFmtId="164" fontId="2" fillId="0" borderId="0" xfId="1" applyNumberFormat="1" applyFont="1" applyAlignment="1">
      <alignment horizontal="left"/>
    </xf>
    <xf numFmtId="164" fontId="2" fillId="0" borderId="0" xfId="1" applyNumberFormat="1" applyFont="1" applyAlignment="1">
      <alignment horizontal="left" indent="9"/>
    </xf>
    <xf numFmtId="164" fontId="2" fillId="2" borderId="1" xfId="1" applyNumberFormat="1" applyFont="1" applyFill="1" applyBorder="1" applyAlignment="1">
      <alignment horizontal="center" vertical="center" wrapText="1"/>
    </xf>
    <xf numFmtId="164" fontId="2" fillId="2" borderId="2" xfId="1" applyNumberFormat="1" applyFont="1" applyFill="1" applyBorder="1" applyAlignment="1">
      <alignment horizontal="center" vertical="center" wrapText="1"/>
    </xf>
    <xf numFmtId="164" fontId="2" fillId="2" borderId="2" xfId="1" applyNumberFormat="1" applyFont="1" applyFill="1" applyBorder="1" applyAlignment="1">
      <alignment horizontal="center" vertical="center"/>
    </xf>
    <xf numFmtId="164" fontId="2" fillId="2" borderId="3" xfId="1" applyNumberFormat="1" applyFont="1" applyFill="1" applyBorder="1" applyAlignment="1">
      <alignment horizontal="center" vertical="center"/>
    </xf>
    <xf numFmtId="164" fontId="2" fillId="0" borderId="0" xfId="1" applyNumberFormat="1" applyFont="1" applyAlignment="1">
      <alignment horizontal="center" vertical="center"/>
    </xf>
    <xf numFmtId="164" fontId="2" fillId="0" borderId="0" xfId="1" applyNumberFormat="1" applyFont="1" applyAlignment="1">
      <alignment horizontal="center" wrapText="1"/>
    </xf>
    <xf numFmtId="164" fontId="2" fillId="2" borderId="4" xfId="1" applyNumberFormat="1" applyFont="1" applyFill="1" applyBorder="1" applyAlignment="1">
      <alignment horizontal="center" vertical="center" wrapText="1"/>
    </xf>
    <xf numFmtId="164" fontId="2" fillId="2" borderId="5" xfId="1" applyNumberFormat="1" applyFont="1" applyFill="1" applyBorder="1" applyAlignment="1">
      <alignment horizontal="center" vertical="center" wrapText="1"/>
    </xf>
    <xf numFmtId="164" fontId="2" fillId="2" borderId="6" xfId="1" applyNumberFormat="1" applyFont="1" applyFill="1" applyBorder="1" applyAlignment="1">
      <alignment horizontal="center" vertical="center" wrapText="1"/>
    </xf>
    <xf numFmtId="164" fontId="2" fillId="2" borderId="5" xfId="1" applyNumberFormat="1" applyFont="1" applyFill="1" applyBorder="1" applyAlignment="1">
      <alignment horizontal="center" vertical="center"/>
    </xf>
    <xf numFmtId="164" fontId="2" fillId="2" borderId="7" xfId="1" applyNumberFormat="1" applyFont="1" applyFill="1" applyBorder="1" applyAlignment="1">
      <alignment horizontal="center" vertical="center"/>
    </xf>
    <xf numFmtId="3" fontId="2" fillId="0" borderId="0" xfId="1" applyNumberFormat="1" applyFont="1"/>
    <xf numFmtId="164" fontId="2" fillId="2" borderId="8" xfId="1" applyNumberFormat="1" applyFont="1" applyFill="1" applyBorder="1" applyAlignment="1">
      <alignment horizontal="center" vertical="center" wrapText="1"/>
    </xf>
    <xf numFmtId="164" fontId="2" fillId="2" borderId="9" xfId="1" applyNumberFormat="1" applyFont="1" applyFill="1" applyBorder="1" applyAlignment="1">
      <alignment horizontal="center" vertical="center"/>
    </xf>
    <xf numFmtId="0" fontId="2" fillId="2" borderId="9" xfId="2" applyFont="1" applyFill="1" applyBorder="1" applyAlignment="1">
      <alignment horizontal="center" vertical="center" wrapText="1"/>
    </xf>
    <xf numFmtId="164" fontId="2" fillId="2" borderId="9" xfId="1" applyNumberFormat="1" applyFont="1" applyFill="1" applyBorder="1" applyAlignment="1">
      <alignment horizontal="center" wrapText="1"/>
    </xf>
    <xf numFmtId="164" fontId="4" fillId="0" borderId="4" xfId="1" applyNumberFormat="1" applyFont="1" applyBorder="1"/>
    <xf numFmtId="37" fontId="4" fillId="0" borderId="4" xfId="1" applyNumberFormat="1" applyFont="1" applyBorder="1"/>
    <xf numFmtId="37" fontId="4" fillId="0" borderId="0" xfId="1" applyNumberFormat="1" applyFont="1"/>
    <xf numFmtId="164" fontId="4" fillId="0" borderId="10" xfId="1" applyNumberFormat="1" applyFont="1" applyBorder="1"/>
    <xf numFmtId="164" fontId="4" fillId="0" borderId="0" xfId="1" applyNumberFormat="1" applyFont="1"/>
    <xf numFmtId="164" fontId="4" fillId="0" borderId="0" xfId="1" applyNumberFormat="1" applyFont="1" applyAlignment="1">
      <alignment horizontal="center"/>
    </xf>
    <xf numFmtId="164" fontId="2" fillId="0" borderId="4" xfId="1" applyNumberFormat="1" applyFont="1" applyBorder="1" applyAlignment="1">
      <alignment horizontal="center"/>
    </xf>
    <xf numFmtId="3" fontId="2" fillId="0" borderId="4" xfId="1" applyNumberFormat="1" applyFont="1" applyBorder="1"/>
    <xf numFmtId="165" fontId="2" fillId="0" borderId="10" xfId="1" applyNumberFormat="1" applyFont="1" applyBorder="1" applyAlignment="1">
      <alignment horizontal="right"/>
    </xf>
    <xf numFmtId="166" fontId="2" fillId="0" borderId="0" xfId="1" applyNumberFormat="1" applyFont="1" applyAlignment="1">
      <alignment horizontal="right"/>
    </xf>
    <xf numFmtId="3" fontId="2" fillId="0" borderId="0" xfId="1" applyNumberFormat="1" applyFont="1" applyAlignment="1">
      <alignment horizontal="right"/>
    </xf>
    <xf numFmtId="166" fontId="4" fillId="0" borderId="0" xfId="1" applyNumberFormat="1" applyFont="1"/>
    <xf numFmtId="3" fontId="4" fillId="0" borderId="4" xfId="1" applyNumberFormat="1" applyFont="1" applyBorder="1"/>
    <xf numFmtId="3" fontId="4" fillId="0" borderId="0" xfId="1" applyNumberFormat="1" applyFont="1"/>
    <xf numFmtId="164" fontId="4" fillId="0" borderId="10" xfId="1" applyNumberFormat="1" applyFont="1" applyBorder="1" applyAlignment="1">
      <alignment horizontal="right"/>
    </xf>
    <xf numFmtId="166" fontId="4" fillId="0" borderId="0" xfId="1" applyNumberFormat="1" applyFont="1" applyAlignment="1">
      <alignment horizontal="right"/>
    </xf>
    <xf numFmtId="164" fontId="4" fillId="0" borderId="4" xfId="1" quotePrefix="1" applyNumberFormat="1" applyFont="1" applyBorder="1" applyAlignment="1">
      <alignment horizontal="left"/>
    </xf>
    <xf numFmtId="3" fontId="4" fillId="0" borderId="4" xfId="1" quotePrefix="1" applyNumberFormat="1" applyFont="1" applyBorder="1"/>
    <xf numFmtId="167" fontId="4" fillId="0" borderId="10" xfId="1" applyNumberFormat="1" applyFont="1" applyBorder="1" applyAlignment="1">
      <alignment horizontal="right"/>
    </xf>
    <xf numFmtId="3" fontId="4" fillId="0" borderId="0" xfId="1" applyNumberFormat="1" applyFont="1" applyAlignment="1">
      <alignment horizontal="right"/>
    </xf>
    <xf numFmtId="1" fontId="4" fillId="0" borderId="0" xfId="1" applyNumberFormat="1" applyFont="1"/>
    <xf numFmtId="164" fontId="4" fillId="0" borderId="0" xfId="3" applyNumberFormat="1" applyFont="1" applyAlignment="1">
      <alignment horizontal="center"/>
    </xf>
    <xf numFmtId="164" fontId="4" fillId="0" borderId="4" xfId="1" applyNumberFormat="1" applyFont="1" applyBorder="1" applyAlignment="1">
      <alignment horizontal="left"/>
    </xf>
    <xf numFmtId="164" fontId="4" fillId="0" borderId="0" xfId="1" applyNumberFormat="1" applyFont="1" applyAlignment="1">
      <alignment horizontal="center" wrapText="1"/>
    </xf>
    <xf numFmtId="165" fontId="4" fillId="0" borderId="0" xfId="1" applyNumberFormat="1" applyFont="1"/>
    <xf numFmtId="164" fontId="2" fillId="0" borderId="4" xfId="1" applyNumberFormat="1" applyFont="1" applyBorder="1" applyAlignment="1">
      <alignment horizontal="left"/>
    </xf>
    <xf numFmtId="3" fontId="2" fillId="0" borderId="4" xfId="1" quotePrefix="1" applyNumberFormat="1" applyFont="1" applyBorder="1"/>
    <xf numFmtId="167" fontId="2" fillId="0" borderId="10" xfId="1" applyNumberFormat="1" applyFont="1" applyBorder="1" applyAlignment="1">
      <alignment horizontal="right"/>
    </xf>
    <xf numFmtId="164" fontId="4" fillId="0" borderId="4" xfId="1" applyNumberFormat="1" applyFont="1" applyBorder="1" applyAlignment="1">
      <alignment horizontal="left" indent="3"/>
    </xf>
    <xf numFmtId="164" fontId="4" fillId="0" borderId="4" xfId="1" quotePrefix="1" applyNumberFormat="1" applyFont="1" applyBorder="1"/>
    <xf numFmtId="164" fontId="4" fillId="0" borderId="11" xfId="1" quotePrefix="1" applyNumberFormat="1" applyFont="1" applyBorder="1" applyAlignment="1">
      <alignment horizontal="left"/>
    </xf>
    <xf numFmtId="3" fontId="4" fillId="0" borderId="11" xfId="1" quotePrefix="1" applyNumberFormat="1" applyFont="1" applyBorder="1"/>
    <xf numFmtId="3" fontId="4" fillId="0" borderId="12" xfId="1" applyNumberFormat="1" applyFont="1" applyBorder="1"/>
    <xf numFmtId="167" fontId="4" fillId="0" borderId="13" xfId="1" applyNumberFormat="1" applyFont="1" applyBorder="1" applyAlignment="1">
      <alignment horizontal="right"/>
    </xf>
    <xf numFmtId="166" fontId="4" fillId="0" borderId="14" xfId="1" applyNumberFormat="1" applyFont="1" applyBorder="1" applyAlignment="1">
      <alignment horizontal="right"/>
    </xf>
    <xf numFmtId="1" fontId="4" fillId="0" borderId="0" xfId="4" applyNumberFormat="1" applyFont="1" applyAlignment="1">
      <alignment horizontal="left"/>
    </xf>
    <xf numFmtId="167" fontId="4" fillId="0" borderId="0" xfId="1" applyNumberFormat="1" applyFont="1"/>
    <xf numFmtId="164" fontId="4" fillId="0" borderId="0" xfId="5" applyNumberFormat="1" applyFont="1"/>
    <xf numFmtId="164" fontId="4" fillId="0" borderId="0" xfId="1" applyNumberFormat="1" applyFont="1" applyAlignment="1">
      <alignment horizontal="left"/>
    </xf>
    <xf numFmtId="164" fontId="4" fillId="0" borderId="0" xfId="6" applyNumberFormat="1" applyFont="1" applyAlignment="1">
      <alignment horizontal="left"/>
    </xf>
    <xf numFmtId="164" fontId="4" fillId="0" borderId="0" xfId="7" quotePrefix="1" applyNumberFormat="1" applyFont="1" applyAlignment="1">
      <alignment horizontal="left" wrapText="1"/>
    </xf>
    <xf numFmtId="0" fontId="4" fillId="0" borderId="0" xfId="2" applyFont="1" applyAlignment="1">
      <alignment horizontal="center"/>
    </xf>
    <xf numFmtId="39" fontId="4" fillId="0" borderId="0" xfId="1" applyNumberFormat="1" applyFont="1"/>
  </cellXfs>
  <cellStyles count="8">
    <cellStyle name="Hipervínculo" xfId="3" builtinId="8"/>
    <cellStyle name="Normal" xfId="0" builtinId="0"/>
    <cellStyle name="Normal 2" xfId="2" xr:uid="{9C03B588-62A2-46F6-94EB-334455E76BD9}"/>
    <cellStyle name="Normal_COBERTURA POR REGION 2" xfId="5" xr:uid="{527B254E-7D18-42FB-8B46-94C1BD96C05A}"/>
    <cellStyle name="Normal_CUADRO 32 ANUARIO 2004 6" xfId="4" xr:uid="{EC425063-49D6-48CC-B30A-B094F6EAE42E}"/>
    <cellStyle name="Normal_CUADRO_31 2003 9" xfId="6" xr:uid="{C72C4802-7E3B-470C-949F-30112ED9B010}"/>
    <cellStyle name="Normal_CUADRO_38 2003" xfId="1" xr:uid="{C66273B5-20B6-43FF-9CC7-EB999A25E7B0}"/>
    <cellStyle name="Normal_INGRESO A PRENATAL EN ADOLSCENTE" xfId="7" xr:uid="{3DD4CD11-1DF7-4726-B821-DCB00D25D43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N%2020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0.69\Users\Base_de_Informaci&#243;n\Base%20de%20Datos%20Zoonosis\Zoonosis_2012\cuadro%20Zooonosis%20201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30.26.22\Estadistica\Documents%20and%20Settings\usuario\Mis%20documentos\Anuario%202006\ANUARIO%202006\Documents%20and%20Settings\gmcleary\Mis%20documentos\ANUARIOS\anuario%202004\archivos%20del%20normativo\salud%20bucal\SALUD%20BUCAL\CUADRO_42%20200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30.26.22\Estadistica\Documents%20and%20Settings\gmcleary\Mis%20documentos\ANUARIOS\anuario%202004\archivos%20del%20normativo\salud%20bucal\SALUD%20BUCAL\CUADRO_42%202003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STS5\Anuario%202005\Documents%20and%20Settings\gmcleary\Mis%20documentos\ANUARIOS\anuario%202004\archivos%20del%20normativo\salud%20bucal\SALUD%20BUCAL\CUADRO_42%20200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"/>
      <sheetName val="Contraportada"/>
      <sheetName val="Colaboradores"/>
      <sheetName val="Introducción"/>
      <sheetName val="INDICE"/>
      <sheetName val="Signos Convencionales"/>
      <sheetName val="C01 "/>
      <sheetName val="CO2"/>
      <sheetName val="C03"/>
      <sheetName val="C04"/>
      <sheetName val="C05"/>
      <sheetName val="C06"/>
      <sheetName val="C07"/>
      <sheetName val="C08 "/>
      <sheetName val="C09"/>
      <sheetName val="C10"/>
      <sheetName val="C11"/>
      <sheetName val="C12"/>
      <sheetName val="C13"/>
      <sheetName val="C14"/>
      <sheetName val="C15"/>
      <sheetName val="C-16"/>
      <sheetName val="C-17"/>
      <sheetName val="C18"/>
      <sheetName val="C19"/>
      <sheetName val="C20"/>
      <sheetName val="C21"/>
      <sheetName val="C22"/>
      <sheetName val="C23"/>
      <sheetName val="C24"/>
      <sheetName val="C25"/>
      <sheetName val="C26"/>
      <sheetName val="C27"/>
      <sheetName val="C28"/>
      <sheetName val="C29"/>
      <sheetName val="C30"/>
      <sheetName val="C31"/>
      <sheetName val="C32"/>
      <sheetName val="C33"/>
      <sheetName val="C34"/>
      <sheetName val="C35"/>
      <sheetName val="C36"/>
      <sheetName val="C37"/>
      <sheetName val="C38"/>
      <sheetName val="C39"/>
      <sheetName val="C40"/>
      <sheetName val="C41"/>
      <sheetName val="C42"/>
      <sheetName val="C43"/>
      <sheetName val="C44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ro"/>
      <sheetName val="Febrero"/>
      <sheetName val="Marzo"/>
      <sheetName val="Abril"/>
      <sheetName val="Mayo"/>
      <sheetName val="Junio"/>
      <sheetName val="Julio"/>
      <sheetName val="Agosto"/>
      <sheetName val="Septiembre"/>
      <sheetName val="Octubre"/>
      <sheetName val="Noviembre"/>
      <sheetName val="Diciembre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42"/>
      <sheetName val="C39"/>
      <sheetName val="Hoja2"/>
      <sheetName val="Hoja1"/>
    </sheetNames>
    <sheetDataSet>
      <sheetData sheetId="0"/>
      <sheetData sheetId="1">
        <row r="8">
          <cell r="A8" t="str">
            <v>TOTAL</v>
          </cell>
        </row>
        <row r="10">
          <cell r="A10" t="str">
            <v>BOCAS DEL TORO</v>
          </cell>
        </row>
        <row r="11">
          <cell r="A11" t="str">
            <v xml:space="preserve">   BOCAS DEL TORO</v>
          </cell>
        </row>
        <row r="12">
          <cell r="A12" t="str">
            <v xml:space="preserve">   CHANGUINOLA</v>
          </cell>
        </row>
        <row r="13">
          <cell r="A13" t="str">
            <v xml:space="preserve">   CHIRIQUI GRANDE</v>
          </cell>
        </row>
        <row r="15">
          <cell r="A15" t="str">
            <v xml:space="preserve">COCLE </v>
          </cell>
        </row>
        <row r="16">
          <cell r="A16" t="str">
            <v xml:space="preserve">   AGUADULCE</v>
          </cell>
        </row>
        <row r="17">
          <cell r="A17" t="str">
            <v xml:space="preserve">   ANTON</v>
          </cell>
        </row>
        <row r="18">
          <cell r="A18" t="str">
            <v xml:space="preserve">   LA PINTADA</v>
          </cell>
        </row>
        <row r="19">
          <cell r="A19" t="str">
            <v xml:space="preserve">   NATA</v>
          </cell>
        </row>
        <row r="20">
          <cell r="A20" t="str">
            <v xml:space="preserve">   OLA</v>
          </cell>
        </row>
        <row r="21">
          <cell r="A21" t="str">
            <v xml:space="preserve">   PENONOME</v>
          </cell>
        </row>
        <row r="23">
          <cell r="A23" t="str">
            <v xml:space="preserve">COLON  </v>
          </cell>
        </row>
        <row r="24">
          <cell r="A24" t="str">
            <v xml:space="preserve">   COLON</v>
          </cell>
        </row>
        <row r="25">
          <cell r="A25" t="str">
            <v xml:space="preserve">   CHAGRES</v>
          </cell>
        </row>
        <row r="26">
          <cell r="A26" t="str">
            <v xml:space="preserve">   DONOSO</v>
          </cell>
        </row>
        <row r="27">
          <cell r="A27" t="str">
            <v xml:space="preserve">   PORTOBELO</v>
          </cell>
        </row>
        <row r="28">
          <cell r="A28" t="str">
            <v xml:space="preserve">   SANTA ISABEL</v>
          </cell>
        </row>
        <row r="30">
          <cell r="A30" t="str">
            <v>CHIRIQUI</v>
          </cell>
        </row>
        <row r="31">
          <cell r="A31" t="str">
            <v xml:space="preserve">   ALANJE</v>
          </cell>
        </row>
        <row r="32">
          <cell r="A32" t="str">
            <v xml:space="preserve">   BARU</v>
          </cell>
        </row>
        <row r="33">
          <cell r="A33" t="str">
            <v xml:space="preserve">   BOQUERON</v>
          </cell>
        </row>
        <row r="34">
          <cell r="A34" t="str">
            <v xml:space="preserve">   BOQUETE</v>
          </cell>
        </row>
        <row r="35">
          <cell r="A35" t="str">
            <v xml:space="preserve">   BUGABA</v>
          </cell>
        </row>
        <row r="36">
          <cell r="A36" t="str">
            <v xml:space="preserve">   DAVID</v>
          </cell>
        </row>
        <row r="37">
          <cell r="A37" t="str">
            <v xml:space="preserve">   DOLEGA</v>
          </cell>
        </row>
        <row r="38">
          <cell r="A38" t="str">
            <v xml:space="preserve">   GUALACA</v>
          </cell>
        </row>
        <row r="39">
          <cell r="A39" t="str">
            <v xml:space="preserve">   REMEDIOS</v>
          </cell>
        </row>
        <row r="40">
          <cell r="A40" t="str">
            <v xml:space="preserve">   RENACIMIENTO</v>
          </cell>
        </row>
        <row r="41">
          <cell r="A41" t="str">
            <v xml:space="preserve">   SAN FELIX</v>
          </cell>
        </row>
        <row r="42">
          <cell r="A42" t="str">
            <v xml:space="preserve">   SAN LORENZO</v>
          </cell>
        </row>
        <row r="43">
          <cell r="A43" t="str">
            <v xml:space="preserve">   TOLE</v>
          </cell>
        </row>
        <row r="45">
          <cell r="A45" t="str">
            <v>DARIEN</v>
          </cell>
        </row>
        <row r="46">
          <cell r="A46" t="str">
            <v xml:space="preserve">   CHEPIGANA</v>
          </cell>
        </row>
        <row r="47">
          <cell r="A47" t="str">
            <v xml:space="preserve">   PINOGANA</v>
          </cell>
        </row>
        <row r="48">
          <cell r="A48" t="str">
            <v xml:space="preserve">   CEMACO</v>
          </cell>
        </row>
        <row r="49">
          <cell r="A49" t="str">
            <v xml:space="preserve">   SAMBU</v>
          </cell>
        </row>
        <row r="51">
          <cell r="A51" t="str">
            <v>HERRERA</v>
          </cell>
        </row>
        <row r="52">
          <cell r="A52" t="str">
            <v xml:space="preserve">   CHITRE</v>
          </cell>
        </row>
        <row r="53">
          <cell r="A53" t="str">
            <v xml:space="preserve">   LAS MINAS</v>
          </cell>
        </row>
        <row r="54">
          <cell r="A54" t="str">
            <v xml:space="preserve">   LOS POZOS.</v>
          </cell>
        </row>
        <row r="55">
          <cell r="A55" t="str">
            <v xml:space="preserve">   OCU</v>
          </cell>
        </row>
        <row r="56">
          <cell r="A56" t="str">
            <v xml:space="preserve">   PARITA</v>
          </cell>
        </row>
        <row r="57">
          <cell r="A57" t="str">
            <v xml:space="preserve">   PESE</v>
          </cell>
        </row>
        <row r="58">
          <cell r="A58" t="str">
            <v xml:space="preserve">   SANTA MARIA</v>
          </cell>
        </row>
        <row r="60">
          <cell r="A60" t="str">
            <v>LOS SANTOS</v>
          </cell>
        </row>
        <row r="61">
          <cell r="A61" t="str">
            <v xml:space="preserve">   GUARARE</v>
          </cell>
        </row>
        <row r="62">
          <cell r="A62" t="str">
            <v xml:space="preserve">   LAS TABLAS</v>
          </cell>
        </row>
        <row r="63">
          <cell r="A63" t="str">
            <v xml:space="preserve">   LOS SANTOS</v>
          </cell>
        </row>
        <row r="64">
          <cell r="A64" t="str">
            <v xml:space="preserve">   MACARACAS</v>
          </cell>
        </row>
        <row r="65">
          <cell r="A65" t="str">
            <v xml:space="preserve">   PEDASI</v>
          </cell>
        </row>
        <row r="66">
          <cell r="A66" t="str">
            <v xml:space="preserve">   POCRI</v>
          </cell>
        </row>
        <row r="67">
          <cell r="A67" t="str">
            <v xml:space="preserve">   TONOSI</v>
          </cell>
        </row>
        <row r="69">
          <cell r="A69" t="str">
            <v>PANAMA</v>
          </cell>
        </row>
        <row r="70">
          <cell r="A70" t="str">
            <v xml:space="preserve">   ARRAIJAN</v>
          </cell>
        </row>
        <row r="71">
          <cell r="A71" t="str">
            <v xml:space="preserve">   BALBOA </v>
          </cell>
        </row>
        <row r="72">
          <cell r="A72" t="str">
            <v xml:space="preserve">   CAPIRA</v>
          </cell>
        </row>
        <row r="73">
          <cell r="A73" t="str">
            <v xml:space="preserve">   CHAME</v>
          </cell>
        </row>
        <row r="74">
          <cell r="A74" t="str">
            <v xml:space="preserve">   CHEPO 2/</v>
          </cell>
        </row>
        <row r="75">
          <cell r="A75" t="str">
            <v xml:space="preserve">   CHIMAN </v>
          </cell>
        </row>
        <row r="76">
          <cell r="A76" t="str">
            <v xml:space="preserve">   LA CHORRERA</v>
          </cell>
        </row>
        <row r="77">
          <cell r="A77" t="str">
            <v xml:space="preserve">   PANAMA </v>
          </cell>
        </row>
        <row r="78">
          <cell r="A78" t="str">
            <v xml:space="preserve">   SAN CARLOS   </v>
          </cell>
        </row>
        <row r="79">
          <cell r="A79" t="str">
            <v xml:space="preserve">   SAN MIGUELITO</v>
          </cell>
        </row>
        <row r="80">
          <cell r="A80" t="str">
            <v xml:space="preserve">   TABOGA</v>
          </cell>
        </row>
        <row r="82">
          <cell r="A82" t="str">
            <v>VERAGUAS</v>
          </cell>
        </row>
        <row r="83">
          <cell r="A83" t="str">
            <v xml:space="preserve">   ATALAYA</v>
          </cell>
        </row>
        <row r="84">
          <cell r="A84" t="str">
            <v xml:space="preserve">   CALOBRE</v>
          </cell>
        </row>
        <row r="85">
          <cell r="A85" t="str">
            <v xml:space="preserve">   CAÑAZAS</v>
          </cell>
        </row>
        <row r="86">
          <cell r="A86" t="str">
            <v xml:space="preserve">   LA MESA</v>
          </cell>
        </row>
        <row r="87">
          <cell r="A87" t="str">
            <v xml:space="preserve">   LAS PALMAS</v>
          </cell>
        </row>
        <row r="88">
          <cell r="A88" t="str">
            <v xml:space="preserve">   MARIATO</v>
          </cell>
        </row>
        <row r="89">
          <cell r="A89" t="str">
            <v xml:space="preserve">   MONTIJO</v>
          </cell>
        </row>
        <row r="90">
          <cell r="A90" t="str">
            <v xml:space="preserve">   RIO DE JESUS</v>
          </cell>
        </row>
        <row r="91">
          <cell r="A91" t="str">
            <v xml:space="preserve">   SAN FRANCISCO</v>
          </cell>
        </row>
        <row r="92">
          <cell r="A92" t="str">
            <v xml:space="preserve">   SANTA FE</v>
          </cell>
        </row>
        <row r="93">
          <cell r="A93" t="str">
            <v xml:space="preserve">   SANTIAGO</v>
          </cell>
        </row>
        <row r="94">
          <cell r="A94" t="str">
            <v xml:space="preserve">   SONA</v>
          </cell>
        </row>
        <row r="96">
          <cell r="A96" t="str">
            <v>KUNA YALA</v>
          </cell>
        </row>
        <row r="98">
          <cell r="A98" t="str">
            <v>NGOBE BUGLÉ</v>
          </cell>
        </row>
        <row r="99">
          <cell r="A99" t="str">
            <v xml:space="preserve">  BESIKO</v>
          </cell>
        </row>
        <row r="100">
          <cell r="A100" t="str">
            <v xml:space="preserve">  MIRONO</v>
          </cell>
        </row>
        <row r="101">
          <cell r="A101" t="str">
            <v xml:space="preserve">  MUNA</v>
          </cell>
        </row>
        <row r="102">
          <cell r="A102" t="str">
            <v xml:space="preserve">  NOLE DUIMA</v>
          </cell>
        </row>
        <row r="103">
          <cell r="A103" t="str">
            <v xml:space="preserve">  NURUM</v>
          </cell>
        </row>
        <row r="104">
          <cell r="A104" t="str">
            <v xml:space="preserve">  KANKINTÚ</v>
          </cell>
        </row>
        <row r="105">
          <cell r="A105" t="str">
            <v xml:space="preserve">  KUSAPIN</v>
          </cell>
        </row>
        <row r="106">
          <cell r="A106" t="str">
            <v>1/ Cálculo en base a la estimación de población al 1º de julio.</v>
          </cell>
        </row>
        <row r="107">
          <cell r="A107" t="str">
            <v>2/ Incluye CSS</v>
          </cell>
        </row>
        <row r="108">
          <cell r="A108" t="str">
            <v>Fuente: Departamento de Análisis de Situación y Tendencias, Sección de Estadísticas,</v>
          </cell>
        </row>
        <row r="109">
          <cell r="A109" t="str">
            <v xml:space="preserve">              MINSA</v>
          </cell>
        </row>
      </sheetData>
      <sheetData sheetId="2"/>
      <sheetData sheetId="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42"/>
      <sheetName val="C39"/>
      <sheetName val="Hoja2"/>
      <sheetName val="Hoja1"/>
    </sheetNames>
    <sheetDataSet>
      <sheetData sheetId="0"/>
      <sheetData sheetId="1">
        <row r="8">
          <cell r="A8" t="str">
            <v>TOTAL</v>
          </cell>
        </row>
        <row r="10">
          <cell r="A10" t="str">
            <v>BOCAS DEL TORO</v>
          </cell>
        </row>
        <row r="11">
          <cell r="A11" t="str">
            <v xml:space="preserve">   BOCAS DEL TORO</v>
          </cell>
        </row>
        <row r="12">
          <cell r="A12" t="str">
            <v xml:space="preserve">   CHANGUINOLA</v>
          </cell>
        </row>
        <row r="13">
          <cell r="A13" t="str">
            <v xml:space="preserve">   CHIRIQUI GRANDE</v>
          </cell>
        </row>
        <row r="15">
          <cell r="A15" t="str">
            <v xml:space="preserve">COCLE </v>
          </cell>
        </row>
        <row r="16">
          <cell r="A16" t="str">
            <v xml:space="preserve">   AGUADULCE</v>
          </cell>
        </row>
        <row r="17">
          <cell r="A17" t="str">
            <v xml:space="preserve">   ANTON</v>
          </cell>
        </row>
        <row r="18">
          <cell r="A18" t="str">
            <v xml:space="preserve">   LA PINTADA</v>
          </cell>
        </row>
        <row r="19">
          <cell r="A19" t="str">
            <v xml:space="preserve">   NATA</v>
          </cell>
        </row>
        <row r="20">
          <cell r="A20" t="str">
            <v xml:space="preserve">   OLA</v>
          </cell>
        </row>
        <row r="21">
          <cell r="A21" t="str">
            <v xml:space="preserve">   PENONOME</v>
          </cell>
        </row>
        <row r="23">
          <cell r="A23" t="str">
            <v xml:space="preserve">COLON  </v>
          </cell>
        </row>
        <row r="24">
          <cell r="A24" t="str">
            <v xml:space="preserve">   COLON</v>
          </cell>
        </row>
        <row r="25">
          <cell r="A25" t="str">
            <v xml:space="preserve">   CHAGRES</v>
          </cell>
        </row>
        <row r="26">
          <cell r="A26" t="str">
            <v xml:space="preserve">   DONOSO</v>
          </cell>
        </row>
        <row r="27">
          <cell r="A27" t="str">
            <v xml:space="preserve">   PORTOBELO</v>
          </cell>
        </row>
        <row r="28">
          <cell r="A28" t="str">
            <v xml:space="preserve">   SANTA ISABEL</v>
          </cell>
        </row>
        <row r="30">
          <cell r="A30" t="str">
            <v>CHIRIQUI</v>
          </cell>
        </row>
        <row r="31">
          <cell r="A31" t="str">
            <v xml:space="preserve">   ALANJE</v>
          </cell>
        </row>
        <row r="32">
          <cell r="A32" t="str">
            <v xml:space="preserve">   BARU</v>
          </cell>
        </row>
        <row r="33">
          <cell r="A33" t="str">
            <v xml:space="preserve">   BOQUERON</v>
          </cell>
        </row>
        <row r="34">
          <cell r="A34" t="str">
            <v xml:space="preserve">   BOQUETE</v>
          </cell>
        </row>
        <row r="35">
          <cell r="A35" t="str">
            <v xml:space="preserve">   BUGABA</v>
          </cell>
        </row>
        <row r="36">
          <cell r="A36" t="str">
            <v xml:space="preserve">   DAVID</v>
          </cell>
        </row>
        <row r="37">
          <cell r="A37" t="str">
            <v xml:space="preserve">   DOLEGA</v>
          </cell>
        </row>
        <row r="38">
          <cell r="A38" t="str">
            <v xml:space="preserve">   GUALACA</v>
          </cell>
        </row>
        <row r="39">
          <cell r="A39" t="str">
            <v xml:space="preserve">   REMEDIOS</v>
          </cell>
        </row>
        <row r="40">
          <cell r="A40" t="str">
            <v xml:space="preserve">   RENACIMIENTO</v>
          </cell>
        </row>
        <row r="41">
          <cell r="A41" t="str">
            <v xml:space="preserve">   SAN FELIX</v>
          </cell>
        </row>
        <row r="42">
          <cell r="A42" t="str">
            <v xml:space="preserve">   SAN LORENZO</v>
          </cell>
        </row>
        <row r="43">
          <cell r="A43" t="str">
            <v xml:space="preserve">   TOLE</v>
          </cell>
        </row>
        <row r="45">
          <cell r="A45" t="str">
            <v>DARIEN</v>
          </cell>
        </row>
        <row r="46">
          <cell r="A46" t="str">
            <v xml:space="preserve">   CHEPIGANA</v>
          </cell>
        </row>
        <row r="47">
          <cell r="A47" t="str">
            <v xml:space="preserve">   PINOGANA</v>
          </cell>
        </row>
        <row r="48">
          <cell r="A48" t="str">
            <v xml:space="preserve">   CEMACO</v>
          </cell>
        </row>
        <row r="49">
          <cell r="A49" t="str">
            <v xml:space="preserve">   SAMBU</v>
          </cell>
        </row>
        <row r="51">
          <cell r="A51" t="str">
            <v>HERRERA</v>
          </cell>
        </row>
        <row r="52">
          <cell r="A52" t="str">
            <v xml:space="preserve">   CHITRE</v>
          </cell>
        </row>
        <row r="53">
          <cell r="A53" t="str">
            <v xml:space="preserve">   LAS MINAS</v>
          </cell>
        </row>
        <row r="54">
          <cell r="A54" t="str">
            <v xml:space="preserve">   LOS POZOS.</v>
          </cell>
        </row>
        <row r="55">
          <cell r="A55" t="str">
            <v xml:space="preserve">   OCU</v>
          </cell>
        </row>
        <row r="56">
          <cell r="A56" t="str">
            <v xml:space="preserve">   PARITA</v>
          </cell>
        </row>
        <row r="57">
          <cell r="A57" t="str">
            <v xml:space="preserve">   PESE</v>
          </cell>
        </row>
        <row r="58">
          <cell r="A58" t="str">
            <v xml:space="preserve">   SANTA MARIA</v>
          </cell>
        </row>
        <row r="60">
          <cell r="A60" t="str">
            <v>LOS SANTOS</v>
          </cell>
        </row>
        <row r="61">
          <cell r="A61" t="str">
            <v xml:space="preserve">   GUARARE</v>
          </cell>
        </row>
        <row r="62">
          <cell r="A62" t="str">
            <v xml:space="preserve">   LAS TABLAS</v>
          </cell>
        </row>
        <row r="63">
          <cell r="A63" t="str">
            <v xml:space="preserve">   LOS SANTOS</v>
          </cell>
        </row>
        <row r="64">
          <cell r="A64" t="str">
            <v xml:space="preserve">   MACARACAS</v>
          </cell>
        </row>
        <row r="65">
          <cell r="A65" t="str">
            <v xml:space="preserve">   PEDASI</v>
          </cell>
        </row>
        <row r="66">
          <cell r="A66" t="str">
            <v xml:space="preserve">   POCRI</v>
          </cell>
        </row>
        <row r="67">
          <cell r="A67" t="str">
            <v xml:space="preserve">   TONOSI</v>
          </cell>
        </row>
        <row r="69">
          <cell r="A69" t="str">
            <v>PANAMA</v>
          </cell>
        </row>
        <row r="70">
          <cell r="A70" t="str">
            <v xml:space="preserve">   ARRAIJAN</v>
          </cell>
        </row>
        <row r="71">
          <cell r="A71" t="str">
            <v xml:space="preserve">   BALBOA </v>
          </cell>
        </row>
        <row r="72">
          <cell r="A72" t="str">
            <v xml:space="preserve">   CAPIRA</v>
          </cell>
        </row>
        <row r="73">
          <cell r="A73" t="str">
            <v xml:space="preserve">   CHAME</v>
          </cell>
        </row>
        <row r="74">
          <cell r="A74" t="str">
            <v xml:space="preserve">   CHEPO 2/</v>
          </cell>
        </row>
        <row r="75">
          <cell r="A75" t="str">
            <v xml:space="preserve">   CHIMAN </v>
          </cell>
        </row>
        <row r="76">
          <cell r="A76" t="str">
            <v xml:space="preserve">   LA CHORRERA</v>
          </cell>
        </row>
        <row r="77">
          <cell r="A77" t="str">
            <v xml:space="preserve">   PANAMA </v>
          </cell>
        </row>
        <row r="78">
          <cell r="A78" t="str">
            <v xml:space="preserve">   SAN CARLOS   </v>
          </cell>
        </row>
        <row r="79">
          <cell r="A79" t="str">
            <v xml:space="preserve">   SAN MIGUELITO</v>
          </cell>
        </row>
        <row r="80">
          <cell r="A80" t="str">
            <v xml:space="preserve">   TABOGA</v>
          </cell>
        </row>
        <row r="82">
          <cell r="A82" t="str">
            <v>VERAGUAS</v>
          </cell>
        </row>
        <row r="83">
          <cell r="A83" t="str">
            <v xml:space="preserve">   ATALAYA</v>
          </cell>
        </row>
        <row r="84">
          <cell r="A84" t="str">
            <v xml:space="preserve">   CALOBRE</v>
          </cell>
        </row>
        <row r="85">
          <cell r="A85" t="str">
            <v xml:space="preserve">   CAÑAZAS</v>
          </cell>
        </row>
        <row r="86">
          <cell r="A86" t="str">
            <v xml:space="preserve">   LA MESA</v>
          </cell>
        </row>
        <row r="87">
          <cell r="A87" t="str">
            <v xml:space="preserve">   LAS PALMAS</v>
          </cell>
        </row>
        <row r="88">
          <cell r="A88" t="str">
            <v xml:space="preserve">   MARIATO</v>
          </cell>
        </row>
        <row r="89">
          <cell r="A89" t="str">
            <v xml:space="preserve">   MONTIJO</v>
          </cell>
        </row>
        <row r="90">
          <cell r="A90" t="str">
            <v xml:space="preserve">   RIO DE JESUS</v>
          </cell>
        </row>
        <row r="91">
          <cell r="A91" t="str">
            <v xml:space="preserve">   SAN FRANCISCO</v>
          </cell>
        </row>
        <row r="92">
          <cell r="A92" t="str">
            <v xml:space="preserve">   SANTA FE</v>
          </cell>
        </row>
        <row r="93">
          <cell r="A93" t="str">
            <v xml:space="preserve">   SANTIAGO</v>
          </cell>
        </row>
        <row r="94">
          <cell r="A94" t="str">
            <v xml:space="preserve">   SONA</v>
          </cell>
        </row>
        <row r="96">
          <cell r="A96" t="str">
            <v>KUNA YALA</v>
          </cell>
        </row>
        <row r="98">
          <cell r="A98" t="str">
            <v>NGOBE BUGLÉ</v>
          </cell>
        </row>
        <row r="99">
          <cell r="A99" t="str">
            <v xml:space="preserve">  BESIKO</v>
          </cell>
        </row>
        <row r="100">
          <cell r="A100" t="str">
            <v xml:space="preserve">  MIRONO</v>
          </cell>
        </row>
        <row r="101">
          <cell r="A101" t="str">
            <v xml:space="preserve">  MUNA</v>
          </cell>
        </row>
        <row r="102">
          <cell r="A102" t="str">
            <v xml:space="preserve">  NOLE DUIMA</v>
          </cell>
        </row>
        <row r="103">
          <cell r="A103" t="str">
            <v xml:space="preserve">  NURUM</v>
          </cell>
        </row>
        <row r="104">
          <cell r="A104" t="str">
            <v xml:space="preserve">  KANKINTÚ</v>
          </cell>
        </row>
        <row r="105">
          <cell r="A105" t="str">
            <v xml:space="preserve">  KUSAPIN</v>
          </cell>
        </row>
        <row r="106">
          <cell r="A106" t="str">
            <v>1/ Cálculo en base a la estimación de población al 1º de julio.</v>
          </cell>
        </row>
        <row r="107">
          <cell r="A107" t="str">
            <v>2/ Incluye CSS</v>
          </cell>
        </row>
        <row r="108">
          <cell r="A108" t="str">
            <v>Fuente: Departamento de Análisis de Situación y Tendencias, Sección de Estadísticas,</v>
          </cell>
        </row>
        <row r="109">
          <cell r="A109" t="str">
            <v xml:space="preserve">              MINSA</v>
          </cell>
        </row>
      </sheetData>
      <sheetData sheetId="2"/>
      <sheetData sheetId="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42"/>
      <sheetName val="C39"/>
      <sheetName val="Hoja2"/>
      <sheetName val="Hoja1"/>
    </sheetNames>
    <sheetDataSet>
      <sheetData sheetId="0"/>
      <sheetData sheetId="1">
        <row r="8">
          <cell r="A8" t="str">
            <v>TOTAL</v>
          </cell>
        </row>
        <row r="10">
          <cell r="A10" t="str">
            <v>BOCAS DEL TORO</v>
          </cell>
        </row>
        <row r="11">
          <cell r="A11" t="str">
            <v xml:space="preserve">   BOCAS DEL TORO</v>
          </cell>
        </row>
        <row r="12">
          <cell r="A12" t="str">
            <v xml:space="preserve">   CHANGUINOLA</v>
          </cell>
        </row>
        <row r="13">
          <cell r="A13" t="str">
            <v xml:space="preserve">   CHIRIQUI GRANDE</v>
          </cell>
        </row>
        <row r="15">
          <cell r="A15" t="str">
            <v xml:space="preserve">COCLE </v>
          </cell>
        </row>
        <row r="16">
          <cell r="A16" t="str">
            <v xml:space="preserve">   AGUADULCE</v>
          </cell>
        </row>
        <row r="17">
          <cell r="A17" t="str">
            <v xml:space="preserve">   ANTON</v>
          </cell>
        </row>
        <row r="18">
          <cell r="A18" t="str">
            <v xml:space="preserve">   LA PINTADA</v>
          </cell>
        </row>
        <row r="19">
          <cell r="A19" t="str">
            <v xml:space="preserve">   NATA</v>
          </cell>
        </row>
        <row r="20">
          <cell r="A20" t="str">
            <v xml:space="preserve">   OLA</v>
          </cell>
        </row>
        <row r="21">
          <cell r="A21" t="str">
            <v xml:space="preserve">   PENONOME</v>
          </cell>
        </row>
        <row r="23">
          <cell r="A23" t="str">
            <v xml:space="preserve">COLON  </v>
          </cell>
        </row>
        <row r="24">
          <cell r="A24" t="str">
            <v xml:space="preserve">   COLON</v>
          </cell>
        </row>
        <row r="25">
          <cell r="A25" t="str">
            <v xml:space="preserve">   CHAGRES</v>
          </cell>
        </row>
        <row r="26">
          <cell r="A26" t="str">
            <v xml:space="preserve">   DONOSO</v>
          </cell>
        </row>
        <row r="27">
          <cell r="A27" t="str">
            <v xml:space="preserve">   PORTOBELO</v>
          </cell>
        </row>
        <row r="28">
          <cell r="A28" t="str">
            <v xml:space="preserve">   SANTA ISABEL</v>
          </cell>
        </row>
        <row r="30">
          <cell r="A30" t="str">
            <v>CHIRIQUI</v>
          </cell>
        </row>
        <row r="31">
          <cell r="A31" t="str">
            <v xml:space="preserve">   ALANJE</v>
          </cell>
        </row>
        <row r="32">
          <cell r="A32" t="str">
            <v xml:space="preserve">   BARU</v>
          </cell>
        </row>
        <row r="33">
          <cell r="A33" t="str">
            <v xml:space="preserve">   BOQUERON</v>
          </cell>
        </row>
        <row r="34">
          <cell r="A34" t="str">
            <v xml:space="preserve">   BOQUETE</v>
          </cell>
        </row>
        <row r="35">
          <cell r="A35" t="str">
            <v xml:space="preserve">   BUGABA</v>
          </cell>
        </row>
        <row r="36">
          <cell r="A36" t="str">
            <v xml:space="preserve">   DAVID</v>
          </cell>
        </row>
        <row r="37">
          <cell r="A37" t="str">
            <v xml:space="preserve">   DOLEGA</v>
          </cell>
        </row>
        <row r="38">
          <cell r="A38" t="str">
            <v xml:space="preserve">   GUALACA</v>
          </cell>
        </row>
        <row r="39">
          <cell r="A39" t="str">
            <v xml:space="preserve">   REMEDIOS</v>
          </cell>
        </row>
        <row r="40">
          <cell r="A40" t="str">
            <v xml:space="preserve">   RENACIMIENTO</v>
          </cell>
        </row>
        <row r="41">
          <cell r="A41" t="str">
            <v xml:space="preserve">   SAN FELIX</v>
          </cell>
        </row>
        <row r="42">
          <cell r="A42" t="str">
            <v xml:space="preserve">   SAN LORENZO</v>
          </cell>
        </row>
        <row r="43">
          <cell r="A43" t="str">
            <v xml:space="preserve">   TOLE</v>
          </cell>
        </row>
        <row r="45">
          <cell r="A45" t="str">
            <v>DARIEN</v>
          </cell>
        </row>
        <row r="46">
          <cell r="A46" t="str">
            <v xml:space="preserve">   CHEPIGANA</v>
          </cell>
        </row>
        <row r="47">
          <cell r="A47" t="str">
            <v xml:space="preserve">   PINOGANA</v>
          </cell>
        </row>
        <row r="48">
          <cell r="A48" t="str">
            <v xml:space="preserve">   CEMACO</v>
          </cell>
        </row>
        <row r="49">
          <cell r="A49" t="str">
            <v xml:space="preserve">   SAMBU</v>
          </cell>
        </row>
        <row r="51">
          <cell r="A51" t="str">
            <v>HERRERA</v>
          </cell>
        </row>
        <row r="52">
          <cell r="A52" t="str">
            <v xml:space="preserve">   CHITRE</v>
          </cell>
        </row>
        <row r="53">
          <cell r="A53" t="str">
            <v xml:space="preserve">   LAS MINAS</v>
          </cell>
        </row>
        <row r="54">
          <cell r="A54" t="str">
            <v xml:space="preserve">   LOS POZOS.</v>
          </cell>
        </row>
        <row r="55">
          <cell r="A55" t="str">
            <v xml:space="preserve">   OCU</v>
          </cell>
        </row>
        <row r="56">
          <cell r="A56" t="str">
            <v xml:space="preserve">   PARITA</v>
          </cell>
        </row>
        <row r="57">
          <cell r="A57" t="str">
            <v xml:space="preserve">   PESE</v>
          </cell>
        </row>
        <row r="58">
          <cell r="A58" t="str">
            <v xml:space="preserve">   SANTA MARIA</v>
          </cell>
        </row>
        <row r="60">
          <cell r="A60" t="str">
            <v>LOS SANTOS</v>
          </cell>
        </row>
        <row r="61">
          <cell r="A61" t="str">
            <v xml:space="preserve">   GUARARE</v>
          </cell>
        </row>
        <row r="62">
          <cell r="A62" t="str">
            <v xml:space="preserve">   LAS TABLAS</v>
          </cell>
        </row>
        <row r="63">
          <cell r="A63" t="str">
            <v xml:space="preserve">   LOS SANTOS</v>
          </cell>
        </row>
        <row r="64">
          <cell r="A64" t="str">
            <v xml:space="preserve">   MACARACAS</v>
          </cell>
        </row>
        <row r="65">
          <cell r="A65" t="str">
            <v xml:space="preserve">   PEDASI</v>
          </cell>
        </row>
        <row r="66">
          <cell r="A66" t="str">
            <v xml:space="preserve">   POCRI</v>
          </cell>
        </row>
        <row r="67">
          <cell r="A67" t="str">
            <v xml:space="preserve">   TONOSI</v>
          </cell>
        </row>
        <row r="69">
          <cell r="A69" t="str">
            <v>PANAMA</v>
          </cell>
        </row>
        <row r="70">
          <cell r="A70" t="str">
            <v xml:space="preserve">   ARRAIJAN</v>
          </cell>
        </row>
        <row r="71">
          <cell r="A71" t="str">
            <v xml:space="preserve">   BALBOA </v>
          </cell>
        </row>
        <row r="72">
          <cell r="A72" t="str">
            <v xml:space="preserve">   CAPIRA</v>
          </cell>
        </row>
        <row r="73">
          <cell r="A73" t="str">
            <v xml:space="preserve">   CHAME</v>
          </cell>
        </row>
        <row r="74">
          <cell r="A74" t="str">
            <v xml:space="preserve">   CHEPO 2/</v>
          </cell>
        </row>
        <row r="75">
          <cell r="A75" t="str">
            <v xml:space="preserve">   CHIMAN </v>
          </cell>
        </row>
        <row r="76">
          <cell r="A76" t="str">
            <v xml:space="preserve">   LA CHORRERA</v>
          </cell>
        </row>
        <row r="77">
          <cell r="A77" t="str">
            <v xml:space="preserve">   PANAMA </v>
          </cell>
        </row>
        <row r="78">
          <cell r="A78" t="str">
            <v xml:space="preserve">   SAN CARLOS   </v>
          </cell>
        </row>
        <row r="79">
          <cell r="A79" t="str">
            <v xml:space="preserve">   SAN MIGUELITO</v>
          </cell>
        </row>
        <row r="80">
          <cell r="A80" t="str">
            <v xml:space="preserve">   TABOGA</v>
          </cell>
        </row>
        <row r="82">
          <cell r="A82" t="str">
            <v>VERAGUAS</v>
          </cell>
        </row>
        <row r="83">
          <cell r="A83" t="str">
            <v xml:space="preserve">   ATALAYA</v>
          </cell>
        </row>
        <row r="84">
          <cell r="A84" t="str">
            <v xml:space="preserve">   CALOBRE</v>
          </cell>
        </row>
        <row r="85">
          <cell r="A85" t="str">
            <v xml:space="preserve">   CAÑAZAS</v>
          </cell>
        </row>
        <row r="86">
          <cell r="A86" t="str">
            <v xml:space="preserve">   LA MESA</v>
          </cell>
        </row>
        <row r="87">
          <cell r="A87" t="str">
            <v xml:space="preserve">   LAS PALMAS</v>
          </cell>
        </row>
        <row r="88">
          <cell r="A88" t="str">
            <v xml:space="preserve">   MARIATO</v>
          </cell>
        </row>
        <row r="89">
          <cell r="A89" t="str">
            <v xml:space="preserve">   MONTIJO</v>
          </cell>
        </row>
        <row r="90">
          <cell r="A90" t="str">
            <v xml:space="preserve">   RIO DE JESUS</v>
          </cell>
        </row>
        <row r="91">
          <cell r="A91" t="str">
            <v xml:space="preserve">   SAN FRANCISCO</v>
          </cell>
        </row>
        <row r="92">
          <cell r="A92" t="str">
            <v xml:space="preserve">   SANTA FE</v>
          </cell>
        </row>
        <row r="93">
          <cell r="A93" t="str">
            <v xml:space="preserve">   SANTIAGO</v>
          </cell>
        </row>
        <row r="94">
          <cell r="A94" t="str">
            <v xml:space="preserve">   SONA</v>
          </cell>
        </row>
        <row r="96">
          <cell r="A96" t="str">
            <v>KUNA YALA</v>
          </cell>
        </row>
        <row r="98">
          <cell r="A98" t="str">
            <v>NGOBE BUGLÉ</v>
          </cell>
        </row>
        <row r="99">
          <cell r="A99" t="str">
            <v xml:space="preserve">  BESIKO</v>
          </cell>
        </row>
        <row r="100">
          <cell r="A100" t="str">
            <v xml:space="preserve">  MIRONO</v>
          </cell>
        </row>
        <row r="101">
          <cell r="A101" t="str">
            <v xml:space="preserve">  MUNA</v>
          </cell>
        </row>
        <row r="102">
          <cell r="A102" t="str">
            <v xml:space="preserve">  NOLE DUIMA</v>
          </cell>
        </row>
        <row r="103">
          <cell r="A103" t="str">
            <v xml:space="preserve">  NURUM</v>
          </cell>
        </row>
        <row r="104">
          <cell r="A104" t="str">
            <v xml:space="preserve">  KANKINTÚ</v>
          </cell>
        </row>
        <row r="105">
          <cell r="A105" t="str">
            <v xml:space="preserve">  KUSAPIN</v>
          </cell>
        </row>
        <row r="106">
          <cell r="A106" t="str">
            <v>1/ Cálculo en base a la estimación de población al 1º de julio.</v>
          </cell>
        </row>
        <row r="107">
          <cell r="A107" t="str">
            <v>2/ Incluye CSS</v>
          </cell>
        </row>
        <row r="108">
          <cell r="A108" t="str">
            <v>Fuente: Departamento de Análisis de Situación y Tendencias, Sección de Estadísticas,</v>
          </cell>
        </row>
        <row r="109">
          <cell r="A109" t="str">
            <v xml:space="preserve">              MINSA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BDF959-83F7-4210-AA2A-514B4FDED20F}">
  <sheetPr syncVertical="1" syncRef="A1"/>
  <dimension ref="A1:I62"/>
  <sheetViews>
    <sheetView tabSelected="1" view="pageBreakPreview" zoomScaleNormal="100" zoomScaleSheetLayoutView="100" workbookViewId="0">
      <selection activeCell="J11" sqref="J11"/>
    </sheetView>
  </sheetViews>
  <sheetFormatPr baseColWidth="10" defaultColWidth="16.42578125" defaultRowHeight="15.75" x14ac:dyDescent="0.25"/>
  <cols>
    <col min="1" max="1" width="28.85546875" style="26" customWidth="1"/>
    <col min="2" max="5" width="15.42578125" style="26" customWidth="1"/>
    <col min="6" max="6" width="9.7109375" style="26" customWidth="1"/>
    <col min="7" max="7" width="13.28515625" style="27" hidden="1" customWidth="1"/>
    <col min="8" max="16384" width="16.42578125" style="26"/>
  </cols>
  <sheetData>
    <row r="1" spans="1:9" s="2" customFormat="1" x14ac:dyDescent="0.25">
      <c r="A1" s="1" t="s">
        <v>0</v>
      </c>
      <c r="B1" s="1"/>
      <c r="C1" s="1"/>
      <c r="D1" s="1"/>
      <c r="E1" s="1"/>
      <c r="G1" s="3"/>
    </row>
    <row r="2" spans="1:9" s="2" customFormat="1" x14ac:dyDescent="0.25">
      <c r="A2" s="1" t="s">
        <v>1</v>
      </c>
      <c r="B2" s="1"/>
      <c r="C2" s="1"/>
      <c r="D2" s="1"/>
      <c r="E2" s="1"/>
      <c r="F2" s="4"/>
      <c r="G2" s="3"/>
    </row>
    <row r="3" spans="1:9" s="2" customFormat="1" x14ac:dyDescent="0.25">
      <c r="A3" s="1" t="s">
        <v>2</v>
      </c>
      <c r="B3" s="1"/>
      <c r="C3" s="1"/>
      <c r="D3" s="1"/>
      <c r="E3" s="1"/>
      <c r="F3" s="5"/>
      <c r="G3" s="3"/>
    </row>
    <row r="4" spans="1:9" s="2" customFormat="1" ht="16.5" thickBot="1" x14ac:dyDescent="0.3">
      <c r="B4" s="5"/>
      <c r="C4" s="5"/>
      <c r="D4" s="5"/>
      <c r="E4" s="5"/>
      <c r="F4" s="5"/>
      <c r="G4" s="3"/>
    </row>
    <row r="5" spans="1:9" s="2" customFormat="1" ht="19.5" customHeight="1" thickTop="1" x14ac:dyDescent="0.25">
      <c r="A5" s="6" t="s">
        <v>3</v>
      </c>
      <c r="B5" s="7" t="s">
        <v>4</v>
      </c>
      <c r="C5" s="6"/>
      <c r="D5" s="8" t="s">
        <v>5</v>
      </c>
      <c r="E5" s="9"/>
      <c r="F5" s="10"/>
      <c r="G5" s="11"/>
    </row>
    <row r="6" spans="1:9" s="2" customFormat="1" ht="18.75" customHeight="1" x14ac:dyDescent="0.25">
      <c r="A6" s="12"/>
      <c r="B6" s="13"/>
      <c r="C6" s="14"/>
      <c r="D6" s="15"/>
      <c r="E6" s="16"/>
      <c r="F6" s="10"/>
      <c r="G6" s="3"/>
      <c r="H6" s="17"/>
    </row>
    <row r="7" spans="1:9" s="2" customFormat="1" ht="36" customHeight="1" thickBot="1" x14ac:dyDescent="0.3">
      <c r="A7" s="18"/>
      <c r="B7" s="19" t="s">
        <v>6</v>
      </c>
      <c r="C7" s="20" t="s">
        <v>7</v>
      </c>
      <c r="D7" s="20" t="s">
        <v>8</v>
      </c>
      <c r="E7" s="21" t="s">
        <v>9</v>
      </c>
      <c r="F7" s="3"/>
      <c r="G7" s="11" t="s">
        <v>10</v>
      </c>
    </row>
    <row r="8" spans="1:9" ht="9" customHeight="1" thickTop="1" x14ac:dyDescent="0.25">
      <c r="A8" s="22"/>
      <c r="B8" s="23"/>
      <c r="C8" s="24"/>
      <c r="D8" s="25"/>
    </row>
    <row r="9" spans="1:9" ht="22.5" customHeight="1" x14ac:dyDescent="0.25">
      <c r="A9" s="28" t="s">
        <v>6</v>
      </c>
      <c r="B9" s="29">
        <f>+B11+B12+B13+B14+B15+B18+B19+B20+B21+B22+B23+B24+B25+B26+B27</f>
        <v>98485</v>
      </c>
      <c r="C9" s="29">
        <f>+C11+C12+C13+C14+C15+C18+C19+C20+C21+C22+C23+C24+C25+C26+C27</f>
        <v>46793</v>
      </c>
      <c r="D9" s="30">
        <f>+B9/C9</f>
        <v>2.1046951467099779</v>
      </c>
      <c r="E9" s="31">
        <f>+C9/G9*100</f>
        <v>4.3335719624108267</v>
      </c>
      <c r="F9" s="32"/>
      <c r="G9" s="3">
        <f>176083+168780+159306+154220+147507+141364+132519</f>
        <v>1079779</v>
      </c>
      <c r="H9" s="33"/>
    </row>
    <row r="10" spans="1:9" ht="9.75" customHeight="1" x14ac:dyDescent="0.25">
      <c r="A10" s="22"/>
      <c r="B10" s="34"/>
      <c r="C10" s="35"/>
      <c r="D10" s="36"/>
      <c r="E10" s="37"/>
      <c r="F10" s="37"/>
      <c r="I10" s="35"/>
    </row>
    <row r="11" spans="1:9" ht="27" customHeight="1" x14ac:dyDescent="0.25">
      <c r="A11" s="38" t="s">
        <v>11</v>
      </c>
      <c r="B11" s="39">
        <v>4978</v>
      </c>
      <c r="C11" s="39">
        <v>2639</v>
      </c>
      <c r="D11" s="40">
        <f>+B11/C11</f>
        <v>1.8863205759757484</v>
      </c>
      <c r="E11" s="37">
        <f>+C11/G11*100</f>
        <v>6.0101573709262333</v>
      </c>
      <c r="F11" s="41"/>
      <c r="G11" s="27">
        <f>9006+7994+6770+6154+5197+4612+4176</f>
        <v>43909</v>
      </c>
      <c r="H11" s="42"/>
      <c r="I11" s="35"/>
    </row>
    <row r="12" spans="1:9" ht="27" customHeight="1" x14ac:dyDescent="0.25">
      <c r="A12" s="38" t="s">
        <v>12</v>
      </c>
      <c r="B12" s="39">
        <v>15292</v>
      </c>
      <c r="C12" s="35">
        <v>7349</v>
      </c>
      <c r="D12" s="40">
        <f t="shared" ref="D12:D27" si="0">+B12/C12</f>
        <v>2.0808273234453667</v>
      </c>
      <c r="E12" s="37">
        <f>+C12/G12*100</f>
        <v>11.149038169791856</v>
      </c>
      <c r="F12" s="41"/>
      <c r="G12" s="43">
        <f>11604+11914+11123+9576+7595+6969+7135</f>
        <v>65916</v>
      </c>
      <c r="H12" s="35"/>
    </row>
    <row r="13" spans="1:9" ht="27" customHeight="1" x14ac:dyDescent="0.25">
      <c r="A13" s="44" t="s">
        <v>13</v>
      </c>
      <c r="B13" s="39">
        <v>5097</v>
      </c>
      <c r="C13" s="35">
        <v>2225</v>
      </c>
      <c r="D13" s="40">
        <f t="shared" si="0"/>
        <v>2.2907865168539328</v>
      </c>
      <c r="E13" s="37">
        <f>+C13/G13*100</f>
        <v>3.0389532342657342</v>
      </c>
      <c r="F13" s="41"/>
      <c r="G13" s="45">
        <f>13152+12080+11120+10291+9396+8844+8333</f>
        <v>73216</v>
      </c>
      <c r="H13" s="46"/>
    </row>
    <row r="14" spans="1:9" ht="27" customHeight="1" x14ac:dyDescent="0.25">
      <c r="A14" s="44" t="s">
        <v>14</v>
      </c>
      <c r="B14" s="39">
        <v>13213</v>
      </c>
      <c r="C14" s="35">
        <v>7294</v>
      </c>
      <c r="D14" s="40">
        <f t="shared" si="0"/>
        <v>1.811488894982177</v>
      </c>
      <c r="E14" s="37">
        <f>+C14/G14*100</f>
        <v>6.7632223128848006</v>
      </c>
      <c r="F14" s="41"/>
      <c r="G14" s="27">
        <f>20094+18249+16369+14269+13325+12726+12816</f>
        <v>107848</v>
      </c>
    </row>
    <row r="15" spans="1:9" ht="27" customHeight="1" x14ac:dyDescent="0.25">
      <c r="A15" s="47" t="s">
        <v>15</v>
      </c>
      <c r="B15" s="48">
        <v>6530</v>
      </c>
      <c r="C15" s="17">
        <v>1897</v>
      </c>
      <c r="D15" s="49">
        <f t="shared" si="0"/>
        <v>3.4422772799156562</v>
      </c>
      <c r="E15" s="31">
        <f>+C15/G15*100</f>
        <v>11.562138111781557</v>
      </c>
      <c r="F15" s="41"/>
      <c r="G15" s="27">
        <f>3556+3495+3132+2261+1492+1232+1239</f>
        <v>16407</v>
      </c>
    </row>
    <row r="16" spans="1:9" ht="27" customHeight="1" x14ac:dyDescent="0.25">
      <c r="A16" s="50" t="s">
        <v>16</v>
      </c>
      <c r="B16" s="39">
        <v>786</v>
      </c>
      <c r="C16" s="35">
        <v>313</v>
      </c>
      <c r="D16" s="40">
        <f t="shared" si="0"/>
        <v>2.5111821086261981</v>
      </c>
      <c r="E16" s="37">
        <f t="shared" ref="E16:E27" si="1">+C16/G16*100</f>
        <v>10.826703562781043</v>
      </c>
      <c r="F16" s="41"/>
      <c r="G16" s="3">
        <f>641+611+520+395+289+239+196</f>
        <v>2891</v>
      </c>
    </row>
    <row r="17" spans="1:7" ht="27" customHeight="1" x14ac:dyDescent="0.25">
      <c r="A17" s="50" t="s">
        <v>17</v>
      </c>
      <c r="B17" s="39">
        <f>2121+1931+1692</f>
        <v>5744</v>
      </c>
      <c r="C17" s="35">
        <f>125+334+63+450+35+577</f>
        <v>1584</v>
      </c>
      <c r="D17" s="40">
        <f t="shared" si="0"/>
        <v>3.6262626262626263</v>
      </c>
      <c r="E17" s="37">
        <f t="shared" si="1"/>
        <v>11.719443622373484</v>
      </c>
      <c r="F17" s="41"/>
      <c r="G17" s="3">
        <f>2915+2884+2612+1866+1203+993+1043</f>
        <v>13516</v>
      </c>
    </row>
    <row r="18" spans="1:7" ht="27" customHeight="1" x14ac:dyDescent="0.25">
      <c r="A18" s="44" t="s">
        <v>18</v>
      </c>
      <c r="B18" s="39">
        <v>2966</v>
      </c>
      <c r="C18" s="35">
        <v>1067</v>
      </c>
      <c r="D18" s="40">
        <f t="shared" si="0"/>
        <v>2.7797563261480787</v>
      </c>
      <c r="E18" s="37">
        <f t="shared" si="1"/>
        <v>3.7178995783825219</v>
      </c>
      <c r="F18" s="41"/>
      <c r="G18" s="27">
        <f>4774+4690+4295+4333+3672+3290+3645</f>
        <v>28699</v>
      </c>
    </row>
    <row r="19" spans="1:7" ht="27" customHeight="1" x14ac:dyDescent="0.25">
      <c r="A19" s="44" t="s">
        <v>19</v>
      </c>
      <c r="B19" s="39">
        <v>2871</v>
      </c>
      <c r="C19" s="35">
        <v>1048</v>
      </c>
      <c r="D19" s="40">
        <f t="shared" si="0"/>
        <v>2.739503816793893</v>
      </c>
      <c r="E19" s="37">
        <f t="shared" si="1"/>
        <v>4.7147741587187335</v>
      </c>
      <c r="F19" s="41"/>
      <c r="G19" s="27">
        <f>3342+3345+3343+3335+3071+2698+3094</f>
        <v>22228</v>
      </c>
    </row>
    <row r="20" spans="1:7" ht="27" customHeight="1" x14ac:dyDescent="0.25">
      <c r="A20" s="51" t="s">
        <v>20</v>
      </c>
      <c r="B20" s="39">
        <v>3108</v>
      </c>
      <c r="C20" s="35">
        <v>1595</v>
      </c>
      <c r="D20" s="40">
        <f t="shared" si="0"/>
        <v>1.94858934169279</v>
      </c>
      <c r="E20" s="37">
        <f t="shared" si="1"/>
        <v>5.2553542009884682</v>
      </c>
      <c r="F20" s="41"/>
      <c r="G20" s="27">
        <f>4938+4648+4518+4520+4394+4067+3265</f>
        <v>30350</v>
      </c>
    </row>
    <row r="21" spans="1:7" ht="27" customHeight="1" x14ac:dyDescent="0.25">
      <c r="A21" s="51" t="s">
        <v>21</v>
      </c>
      <c r="B21" s="34">
        <v>6363</v>
      </c>
      <c r="C21" s="34">
        <v>3778</v>
      </c>
      <c r="D21" s="40">
        <f t="shared" si="0"/>
        <v>1.6842244573848597</v>
      </c>
      <c r="E21" s="37">
        <f t="shared" si="1"/>
        <v>1.6148887787029595</v>
      </c>
      <c r="F21" s="41"/>
      <c r="G21" s="27">
        <f>30634+32379+32421+34275+35555+35521+33163</f>
        <v>233948</v>
      </c>
    </row>
    <row r="22" spans="1:7" ht="27" customHeight="1" x14ac:dyDescent="0.25">
      <c r="A22" s="51" t="s">
        <v>22</v>
      </c>
      <c r="B22" s="34">
        <v>2498</v>
      </c>
      <c r="C22" s="35">
        <v>1221</v>
      </c>
      <c r="D22" s="40">
        <f t="shared" si="0"/>
        <v>2.0458640458640458</v>
      </c>
      <c r="E22" s="37">
        <f t="shared" si="1"/>
        <v>1.5112321307011571</v>
      </c>
      <c r="F22" s="41"/>
      <c r="G22" s="27">
        <f>12345+10797+10612+11855+12799+12128+10259</f>
        <v>80795</v>
      </c>
    </row>
    <row r="23" spans="1:7" ht="27" customHeight="1" x14ac:dyDescent="0.25">
      <c r="A23" s="51" t="s">
        <v>23</v>
      </c>
      <c r="B23" s="34">
        <v>7145</v>
      </c>
      <c r="C23" s="35">
        <v>3283</v>
      </c>
      <c r="D23" s="40">
        <f t="shared" si="0"/>
        <v>2.1763630825464513</v>
      </c>
      <c r="E23" s="37">
        <f t="shared" si="1"/>
        <v>3.3861768073190102</v>
      </c>
      <c r="F23" s="41"/>
      <c r="G23" s="27">
        <f>13588+13540+13235+13671+14313+14563+14043</f>
        <v>96953</v>
      </c>
    </row>
    <row r="24" spans="1:7" ht="27" customHeight="1" x14ac:dyDescent="0.25">
      <c r="A24" s="44" t="s">
        <v>24</v>
      </c>
      <c r="B24" s="39">
        <v>5745</v>
      </c>
      <c r="C24" s="35">
        <v>3068</v>
      </c>
      <c r="D24" s="40">
        <f t="shared" si="0"/>
        <v>1.8725554106910038</v>
      </c>
      <c r="E24" s="37">
        <f t="shared" si="1"/>
        <v>5.3365802748304052</v>
      </c>
      <c r="F24" s="41"/>
      <c r="G24" s="27">
        <f>11346+10597+10018+8823+6477+5222+5007</f>
        <v>57490</v>
      </c>
    </row>
    <row r="25" spans="1:7" ht="27" customHeight="1" x14ac:dyDescent="0.25">
      <c r="A25" s="44" t="s">
        <v>25</v>
      </c>
      <c r="B25" s="39">
        <v>1369</v>
      </c>
      <c r="C25" s="35">
        <v>780</v>
      </c>
      <c r="D25" s="40">
        <f t="shared" si="0"/>
        <v>1.7551282051282051</v>
      </c>
      <c r="E25" s="37">
        <f t="shared" si="1"/>
        <v>7.3088455772113941</v>
      </c>
      <c r="F25" s="41"/>
      <c r="G25" s="27">
        <f>2640+2261+1905+1363+899+821+783</f>
        <v>10672</v>
      </c>
    </row>
    <row r="26" spans="1:7" ht="27" customHeight="1" x14ac:dyDescent="0.25">
      <c r="A26" s="44" t="s">
        <v>26</v>
      </c>
      <c r="B26" s="39">
        <v>6991</v>
      </c>
      <c r="C26" s="35">
        <v>2458</v>
      </c>
      <c r="D26" s="40">
        <f t="shared" si="0"/>
        <v>2.8441822620016275</v>
      </c>
      <c r="E26" s="37">
        <f t="shared" si="1"/>
        <v>4.542094759405721</v>
      </c>
      <c r="F26" s="41"/>
      <c r="G26" s="27">
        <f>12651+10681+9801+7585+5510+4307+3581</f>
        <v>54116</v>
      </c>
    </row>
    <row r="27" spans="1:7" ht="27" customHeight="1" thickBot="1" x14ac:dyDescent="0.3">
      <c r="A27" s="52" t="s">
        <v>27</v>
      </c>
      <c r="B27" s="53">
        <v>14319</v>
      </c>
      <c r="C27" s="54">
        <v>7091</v>
      </c>
      <c r="D27" s="55">
        <f t="shared" si="0"/>
        <v>2.0193202651248061</v>
      </c>
      <c r="E27" s="56">
        <f t="shared" si="1"/>
        <v>4.5098962043349955</v>
      </c>
      <c r="F27" s="41"/>
      <c r="G27" s="27">
        <f>22413+22110+20644+21909+23812+24364+21980</f>
        <v>157232</v>
      </c>
    </row>
    <row r="28" spans="1:7" ht="14.25" customHeight="1" thickTop="1" x14ac:dyDescent="0.25">
      <c r="A28" s="57" t="s">
        <v>28</v>
      </c>
      <c r="B28" s="24"/>
      <c r="C28" s="24"/>
      <c r="D28" s="58"/>
    </row>
    <row r="29" spans="1:7" ht="14.25" customHeight="1" x14ac:dyDescent="0.25">
      <c r="A29" s="59" t="s">
        <v>29</v>
      </c>
      <c r="B29" s="24"/>
      <c r="C29" s="24"/>
      <c r="D29" s="58"/>
    </row>
    <row r="30" spans="1:7" x14ac:dyDescent="0.25">
      <c r="A30" s="60" t="s">
        <v>30</v>
      </c>
      <c r="D30" s="58"/>
    </row>
    <row r="31" spans="1:7" x14ac:dyDescent="0.25">
      <c r="A31" s="61" t="s">
        <v>31</v>
      </c>
      <c r="D31" s="58"/>
    </row>
    <row r="32" spans="1:7" s="27" customFormat="1" ht="29.45" customHeight="1" x14ac:dyDescent="0.25">
      <c r="A32" s="62" t="s">
        <v>32</v>
      </c>
      <c r="B32" s="62"/>
      <c r="C32" s="62"/>
      <c r="D32" s="62"/>
      <c r="E32" s="62"/>
      <c r="F32" s="26"/>
    </row>
    <row r="33" spans="1:6" s="27" customFormat="1" x14ac:dyDescent="0.25">
      <c r="A33" s="26"/>
      <c r="B33" s="26"/>
      <c r="C33" s="26"/>
      <c r="D33" s="58"/>
      <c r="E33" s="26"/>
      <c r="F33" s="26"/>
    </row>
    <row r="34" spans="1:6" s="27" customFormat="1" x14ac:dyDescent="0.25">
      <c r="A34" s="26"/>
      <c r="B34" s="26"/>
      <c r="C34" s="26"/>
      <c r="D34" s="58"/>
      <c r="E34" s="26"/>
      <c r="F34" s="26"/>
    </row>
    <row r="35" spans="1:6" s="27" customFormat="1" x14ac:dyDescent="0.25">
      <c r="A35" s="26"/>
      <c r="D35" s="58"/>
      <c r="E35" s="26"/>
      <c r="F35" s="26"/>
    </row>
    <row r="36" spans="1:6" s="27" customFormat="1" x14ac:dyDescent="0.25">
      <c r="A36" s="26"/>
      <c r="C36" s="63"/>
      <c r="D36" s="64"/>
      <c r="E36" s="26"/>
      <c r="F36" s="26"/>
    </row>
    <row r="37" spans="1:6" s="27" customFormat="1" x14ac:dyDescent="0.25">
      <c r="A37" s="26"/>
      <c r="C37" s="63"/>
      <c r="D37" s="64"/>
      <c r="E37" s="26"/>
      <c r="F37" s="26"/>
    </row>
    <row r="38" spans="1:6" s="27" customFormat="1" x14ac:dyDescent="0.25">
      <c r="A38" s="26"/>
      <c r="C38" s="63"/>
      <c r="D38" s="64"/>
      <c r="E38" s="26"/>
      <c r="F38" s="26"/>
    </row>
    <row r="39" spans="1:6" s="27" customFormat="1" x14ac:dyDescent="0.25">
      <c r="A39" s="26"/>
      <c r="C39" s="63"/>
      <c r="D39" s="64"/>
      <c r="E39" s="26"/>
      <c r="F39" s="26"/>
    </row>
    <row r="40" spans="1:6" s="27" customFormat="1" x14ac:dyDescent="0.25">
      <c r="A40" s="26"/>
      <c r="C40" s="63"/>
      <c r="D40" s="64"/>
      <c r="E40" s="26"/>
      <c r="F40" s="26"/>
    </row>
    <row r="41" spans="1:6" s="27" customFormat="1" x14ac:dyDescent="0.25">
      <c r="A41" s="26"/>
      <c r="C41" s="63"/>
      <c r="D41" s="64"/>
      <c r="E41" s="26"/>
      <c r="F41" s="26"/>
    </row>
    <row r="42" spans="1:6" s="27" customFormat="1" x14ac:dyDescent="0.25">
      <c r="A42" s="26"/>
      <c r="C42" s="63"/>
      <c r="D42" s="64"/>
      <c r="E42" s="26"/>
      <c r="F42" s="26"/>
    </row>
    <row r="43" spans="1:6" s="27" customFormat="1" x14ac:dyDescent="0.25">
      <c r="A43" s="26"/>
      <c r="D43" s="64"/>
      <c r="E43" s="26"/>
      <c r="F43" s="26"/>
    </row>
    <row r="44" spans="1:6" s="27" customFormat="1" x14ac:dyDescent="0.25">
      <c r="A44" s="26"/>
      <c r="D44" s="64"/>
      <c r="E44" s="26"/>
      <c r="F44" s="26"/>
    </row>
    <row r="45" spans="1:6" s="27" customFormat="1" x14ac:dyDescent="0.25">
      <c r="A45" s="26"/>
      <c r="D45" s="64"/>
      <c r="E45" s="26"/>
      <c r="F45" s="26"/>
    </row>
    <row r="46" spans="1:6" s="27" customFormat="1" x14ac:dyDescent="0.25">
      <c r="A46" s="26"/>
      <c r="C46" s="63"/>
      <c r="D46" s="64"/>
      <c r="E46" s="26"/>
      <c r="F46" s="26"/>
    </row>
    <row r="47" spans="1:6" s="27" customFormat="1" x14ac:dyDescent="0.25">
      <c r="A47" s="26"/>
      <c r="C47" s="63"/>
      <c r="D47" s="64"/>
      <c r="E47" s="26"/>
      <c r="F47" s="26"/>
    </row>
    <row r="48" spans="1:6" x14ac:dyDescent="0.25">
      <c r="B48" s="27"/>
      <c r="C48" s="63"/>
      <c r="D48" s="64"/>
    </row>
    <row r="49" spans="2:4" x14ac:dyDescent="0.25">
      <c r="B49" s="27"/>
      <c r="C49" s="63"/>
      <c r="D49" s="64"/>
    </row>
    <row r="50" spans="2:4" x14ac:dyDescent="0.25">
      <c r="D50" s="58"/>
    </row>
    <row r="51" spans="2:4" x14ac:dyDescent="0.25">
      <c r="D51" s="58"/>
    </row>
    <row r="52" spans="2:4" x14ac:dyDescent="0.25">
      <c r="D52" s="58"/>
    </row>
    <row r="53" spans="2:4" x14ac:dyDescent="0.25">
      <c r="D53" s="58"/>
    </row>
    <row r="54" spans="2:4" x14ac:dyDescent="0.25">
      <c r="D54" s="58"/>
    </row>
    <row r="55" spans="2:4" x14ac:dyDescent="0.25">
      <c r="D55" s="58"/>
    </row>
    <row r="56" spans="2:4" x14ac:dyDescent="0.25">
      <c r="D56" s="58"/>
    </row>
    <row r="57" spans="2:4" x14ac:dyDescent="0.25">
      <c r="D57" s="58"/>
    </row>
    <row r="58" spans="2:4" x14ac:dyDescent="0.25">
      <c r="D58" s="58"/>
    </row>
    <row r="59" spans="2:4" x14ac:dyDescent="0.25">
      <c r="D59" s="58"/>
    </row>
    <row r="60" spans="2:4" x14ac:dyDescent="0.25">
      <c r="D60" s="58"/>
    </row>
    <row r="61" spans="2:4" x14ac:dyDescent="0.25">
      <c r="D61" s="58"/>
    </row>
    <row r="62" spans="2:4" x14ac:dyDescent="0.25">
      <c r="D62" s="58"/>
    </row>
  </sheetData>
  <mergeCells count="7">
    <mergeCell ref="A32:E32"/>
    <mergeCell ref="A1:E1"/>
    <mergeCell ref="A2:E2"/>
    <mergeCell ref="A3:E3"/>
    <mergeCell ref="A5:A7"/>
    <mergeCell ref="B5:C6"/>
    <mergeCell ref="D5:E6"/>
  </mergeCells>
  <printOptions horizontalCentered="1"/>
  <pageMargins left="0.98425196850393704" right="0.98425196850393704" top="0.98425196850393704" bottom="0.98425196850393704" header="0.51181102362204722" footer="0.31496062992125984"/>
  <pageSetup scale="82" orientation="portrait" horizontalDpi="36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C32</vt:lpstr>
      <vt:lpstr>'C32'!A_impresión_IM</vt:lpstr>
      <vt:lpstr>'C32'!Área_de_impresión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Anayansi Tejada</dc:creator>
  <cp:lastModifiedBy>Anayansi Tejada</cp:lastModifiedBy>
  <dcterms:created xsi:type="dcterms:W3CDTF">2021-03-17T20:00:58Z</dcterms:created>
  <dcterms:modified xsi:type="dcterms:W3CDTF">2021-03-17T20:01:46Z</dcterms:modified>
</cp:coreProperties>
</file>