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8FDEB084-F2F8-4895-AE97-6260805B643B}" xr6:coauthVersionLast="44" xr6:coauthVersionMax="44" xr10:uidLastSave="{00000000-0000-0000-0000-000000000000}"/>
  <bookViews>
    <workbookView xWindow="0" yWindow="600" windowWidth="24000" windowHeight="12900" xr2:uid="{9B3B603C-D2EF-4F6B-A4EA-954D29F9FAAC}"/>
  </bookViews>
  <sheets>
    <sheet name="C3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'C30'!$A$8:$D$127</definedName>
    <definedName name="A_impresión_IM">#REF!</definedName>
    <definedName name="adolescentes" localSheetId="0" hidden="1">#REF!</definedName>
    <definedName name="adolescentes" hidden="1">#REF!</definedName>
    <definedName name="_xlnm.Print_Area" localSheetId="0">'C30'!$A$1:$D$128</definedName>
    <definedName name="_xlnm.Print_Area">#REF!</definedName>
    <definedName name="_xlnm.Database" localSheetId="0">#REF!</definedName>
    <definedName name="_xlnm.Database">#REF!</definedName>
    <definedName name="ccc" localSheetId="0">[2]Mayo!#REF!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>[3]C39!$A$7:$E$111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[4]C39!$A$7:$E$111</definedName>
    <definedName name="m">[5]C39!$A$7:$E$111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Títulos_a_imprimir_IM" localSheetId="0">'C30'!$1:$7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4" i="1" l="1"/>
  <c r="D123" i="1"/>
  <c r="D122" i="1"/>
  <c r="D121" i="1"/>
  <c r="D120" i="1"/>
  <c r="C119" i="1"/>
  <c r="D119" i="1" s="1"/>
  <c r="B119" i="1"/>
  <c r="D118" i="1"/>
  <c r="D117" i="1"/>
  <c r="D116" i="1"/>
  <c r="D115" i="1"/>
  <c r="D114" i="1"/>
  <c r="D113" i="1"/>
  <c r="D112" i="1"/>
  <c r="D111" i="1"/>
  <c r="D110" i="1"/>
  <c r="D109" i="1"/>
  <c r="C108" i="1"/>
  <c r="D108" i="1" s="1"/>
  <c r="B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C94" i="1"/>
  <c r="D94" i="1" s="1"/>
  <c r="B94" i="1"/>
  <c r="D85" i="1"/>
  <c r="D84" i="1"/>
  <c r="D83" i="1"/>
  <c r="D82" i="1"/>
  <c r="D81" i="1"/>
  <c r="D80" i="1"/>
  <c r="D79" i="1"/>
  <c r="D78" i="1"/>
  <c r="D77" i="1"/>
  <c r="D76" i="1"/>
  <c r="D75" i="1"/>
  <c r="C74" i="1"/>
  <c r="D74" i="1" s="1"/>
  <c r="B74" i="1"/>
  <c r="D73" i="1"/>
  <c r="D72" i="1"/>
  <c r="D71" i="1"/>
  <c r="D70" i="1"/>
  <c r="D69" i="1"/>
  <c r="D68" i="1"/>
  <c r="D67" i="1"/>
  <c r="C66" i="1"/>
  <c r="D66" i="1" s="1"/>
  <c r="B66" i="1"/>
  <c r="D65" i="1"/>
  <c r="D64" i="1"/>
  <c r="D63" i="1"/>
  <c r="D62" i="1"/>
  <c r="D61" i="1"/>
  <c r="D60" i="1"/>
  <c r="D59" i="1"/>
  <c r="C58" i="1"/>
  <c r="D58" i="1" s="1"/>
  <c r="B58" i="1"/>
  <c r="D57" i="1"/>
  <c r="D56" i="1"/>
  <c r="D55" i="1"/>
  <c r="D54" i="1"/>
  <c r="D45" i="1"/>
  <c r="C44" i="1"/>
  <c r="C43" i="1" s="1"/>
  <c r="B44" i="1"/>
  <c r="B43" i="1" s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C28" i="1"/>
  <c r="D28" i="1" s="1"/>
  <c r="B28" i="1"/>
  <c r="D27" i="1"/>
  <c r="C26" i="1"/>
  <c r="D26" i="1" s="1"/>
  <c r="B26" i="1"/>
  <c r="B23" i="1" s="1"/>
  <c r="B10" i="1" s="1"/>
  <c r="D25" i="1"/>
  <c r="D24" i="1"/>
  <c r="D22" i="1"/>
  <c r="D21" i="1"/>
  <c r="D20" i="1"/>
  <c r="D19" i="1"/>
  <c r="D18" i="1"/>
  <c r="D17" i="1"/>
  <c r="C16" i="1"/>
  <c r="D16" i="1" s="1"/>
  <c r="B16" i="1"/>
  <c r="D15" i="1"/>
  <c r="D14" i="1"/>
  <c r="D13" i="1"/>
  <c r="C12" i="1"/>
  <c r="D12" i="1" s="1"/>
  <c r="B12" i="1"/>
  <c r="D43" i="1" l="1"/>
  <c r="C23" i="1"/>
  <c r="D44" i="1"/>
  <c r="D23" i="1" l="1"/>
  <c r="C10" i="1"/>
  <c r="D10" i="1" s="1"/>
</calcChain>
</file>

<file path=xl/sharedStrings.xml><?xml version="1.0" encoding="utf-8"?>
<sst xmlns="http://schemas.openxmlformats.org/spreadsheetml/2006/main" count="164" uniqueCount="112">
  <si>
    <t xml:space="preserve">Cuadro 30.  PORCENTAJE DE INGRESO DE ATENCIÓN PRENATAL EN ADOLESCENTES, </t>
  </si>
  <si>
    <t xml:space="preserve"> EN EL MINISTERIO DE SALUD DE LA REPÚBLICA DE PANAMA, SEGÚN PROVINCIA, </t>
  </si>
  <si>
    <t>DISTRITO Y COMARCA INDIGENA: AÑO 2019</t>
  </si>
  <si>
    <t>Provincia / Distrito y Comarca</t>
  </si>
  <si>
    <t>Total de Embarazadas que Ingresaron a Control</t>
  </si>
  <si>
    <t>Ingresos de 10 a 19 años</t>
  </si>
  <si>
    <t>Número</t>
  </si>
  <si>
    <t>Proporcion (1)</t>
  </si>
  <si>
    <t>Total</t>
  </si>
  <si>
    <t xml:space="preserve">Bocas del Toro................................................. </t>
  </si>
  <si>
    <t>Bocas del Toro.......................</t>
  </si>
  <si>
    <t>Changuinola...............................</t>
  </si>
  <si>
    <t>Chiriquí Grande..........................</t>
  </si>
  <si>
    <t>Coclé....................................................</t>
  </si>
  <si>
    <t>Aguadulce....................................</t>
  </si>
  <si>
    <t>Antón.........................................</t>
  </si>
  <si>
    <t>La Pintada.................................</t>
  </si>
  <si>
    <t>Natá...........................................</t>
  </si>
  <si>
    <t>Olá............................................</t>
  </si>
  <si>
    <t>Penonomé..................................</t>
  </si>
  <si>
    <t>Colón......................………………………..</t>
  </si>
  <si>
    <t>Colón..........................................</t>
  </si>
  <si>
    <t>Chagres.......................................</t>
  </si>
  <si>
    <t>Donoso.......................................</t>
  </si>
  <si>
    <t>Santa Isabel.................................</t>
  </si>
  <si>
    <t>Chiriquí........................……………………..</t>
  </si>
  <si>
    <t>Alanje......................................</t>
  </si>
  <si>
    <t>Barú..........................................</t>
  </si>
  <si>
    <t>Boquerón....................................</t>
  </si>
  <si>
    <t>Boquete.....................................</t>
  </si>
  <si>
    <t>Bugaba.....................................</t>
  </si>
  <si>
    <t>David........................................</t>
  </si>
  <si>
    <t>Dolega......................................</t>
  </si>
  <si>
    <t>Gualaca....................................</t>
  </si>
  <si>
    <t>Remedios.................................</t>
  </si>
  <si>
    <t>Renacimiento.............................</t>
  </si>
  <si>
    <t>San Felix................................</t>
  </si>
  <si>
    <t>San Lorenzo...............................</t>
  </si>
  <si>
    <t>Tolé.........................................</t>
  </si>
  <si>
    <t>Tierras Altas …......................</t>
  </si>
  <si>
    <t>Darién Región.................................................</t>
  </si>
  <si>
    <t>Darien….......................................</t>
  </si>
  <si>
    <t>Chepigana...............................</t>
  </si>
  <si>
    <t xml:space="preserve"> EN EL MINISTERIO DE SALUD DE LA PROVINCIA DE PANAMA, SEGÚN PROVINCIA, </t>
  </si>
  <si>
    <t>Pinogana...................................</t>
  </si>
  <si>
    <t>Santa Fé …............................</t>
  </si>
  <si>
    <t>Comarca Emberá........................</t>
  </si>
  <si>
    <t>Cemaco....................................</t>
  </si>
  <si>
    <t>Herrera.................................................  .</t>
  </si>
  <si>
    <t>Chitré...................................</t>
  </si>
  <si>
    <t>Las Minas...............................</t>
  </si>
  <si>
    <t>Los Pozos..................................</t>
  </si>
  <si>
    <t>Ocú...........................................</t>
  </si>
  <si>
    <t>Parita...........................................</t>
  </si>
  <si>
    <t>Pesé........................................</t>
  </si>
  <si>
    <t>Santa María..............................</t>
  </si>
  <si>
    <t>Los Santos.................................................  .</t>
  </si>
  <si>
    <t>Guararé....................................</t>
  </si>
  <si>
    <t>Las Tablas...................................</t>
  </si>
  <si>
    <t>Los Santos......................................</t>
  </si>
  <si>
    <t>Macaracas................................</t>
  </si>
  <si>
    <t>Pedasí....................................</t>
  </si>
  <si>
    <t>Pocrí.........................................</t>
  </si>
  <si>
    <t>Tonosí........................................</t>
  </si>
  <si>
    <t>Panamá..................................................</t>
  </si>
  <si>
    <t>Balboa...................................</t>
  </si>
  <si>
    <t>Chepo........................................</t>
  </si>
  <si>
    <t>Chiman.........................................</t>
  </si>
  <si>
    <t>Panamá....................................</t>
  </si>
  <si>
    <t>San Miguelito.............................</t>
  </si>
  <si>
    <t>Taboga............................................</t>
  </si>
  <si>
    <t>Panamá Metro………………………....</t>
  </si>
  <si>
    <t>Panamá Este……………………..</t>
  </si>
  <si>
    <t>Panamá Oeste……………………</t>
  </si>
  <si>
    <t>Panamá Norte……………………</t>
  </si>
  <si>
    <t>San Miguelito….……………...</t>
  </si>
  <si>
    <t>Veraguas.................................................</t>
  </si>
  <si>
    <t>Atalaya........................................</t>
  </si>
  <si>
    <t>Calobre........................................</t>
  </si>
  <si>
    <t>Cañazas........................................</t>
  </si>
  <si>
    <t>La Mesa.......................................</t>
  </si>
  <si>
    <t>Las Palmas..................................</t>
  </si>
  <si>
    <t>Mariato........................................</t>
  </si>
  <si>
    <t>Montijo.........................................</t>
  </si>
  <si>
    <t>Río de Jesús.................................</t>
  </si>
  <si>
    <t>San Francisco..............................</t>
  </si>
  <si>
    <t>Santa Fé.........................................</t>
  </si>
  <si>
    <t>Santiago.......................................</t>
  </si>
  <si>
    <t>Soná.............................................</t>
  </si>
  <si>
    <t>Comarca Kuna Yala…………..........</t>
  </si>
  <si>
    <t>Comarca Ngobe Bugle........................</t>
  </si>
  <si>
    <t>San Felix…………………........</t>
  </si>
  <si>
    <t>Besiko.....................................</t>
  </si>
  <si>
    <t>Mironó.......................................</t>
  </si>
  <si>
    <t>Muna.........................................</t>
  </si>
  <si>
    <t>Nole  Duima............................</t>
  </si>
  <si>
    <t>Nurum......................................</t>
  </si>
  <si>
    <t>Kankintú.......................................</t>
  </si>
  <si>
    <t>Kusapín..................................</t>
  </si>
  <si>
    <t>Jirondai.....................................</t>
  </si>
  <si>
    <t>Santa Catalina.............................</t>
  </si>
  <si>
    <t>Panamá Oeste.................................................</t>
  </si>
  <si>
    <t>Arraijan...................................</t>
  </si>
  <si>
    <t>Capira.........................................</t>
  </si>
  <si>
    <t>Chame........................................</t>
  </si>
  <si>
    <t>La Chorrera.................................</t>
  </si>
  <si>
    <t>San Carlos...................................</t>
  </si>
  <si>
    <t>NOTA: Los datos corresponden a Instalaciones del Ministerio de Salud.</t>
  </si>
  <si>
    <t>(1) Calculado por cada 100 embarazadas que ingresan a control prenatal.</t>
  </si>
  <si>
    <t>Fuente Documental: Sistema de Información Estadística en Salud. SIES</t>
  </si>
  <si>
    <t>Fuente Institucional:  Ministerio de Salud, Dirección Nacional de Planificación, Departamento de Registros y Estadística.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</si>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</sst>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Tms Rmn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66">
    <xf numFmtId="0" fontId="0" fillId="0" borderId="0" xfId="0"/>
    <xf numFmtId="164" fontId="2" fillId="0" borderId="0" xfId="1" applyNumberFormat="1" applyFont="1" applyAlignment="1" applyProtection="1">
      <alignment horizontal="center"/>
      <protection locked="0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1" fontId="2" fillId="2" borderId="7" xfId="1" applyNumberFormat="1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 wrapText="1"/>
    </xf>
    <xf numFmtId="1" fontId="2" fillId="2" borderId="10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/>
    <xf numFmtId="1" fontId="2" fillId="0" borderId="2" xfId="1" applyNumberFormat="1" applyFont="1" applyBorder="1" applyAlignment="1">
      <alignment horizontal="centerContinuous"/>
    </xf>
    <xf numFmtId="165" fontId="2" fillId="0" borderId="12" xfId="1" applyNumberFormat="1" applyFont="1" applyBorder="1" applyAlignment="1">
      <alignment horizontal="centerContinuous"/>
    </xf>
    <xf numFmtId="1" fontId="2" fillId="0" borderId="6" xfId="1" applyNumberFormat="1" applyFont="1" applyBorder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3" fontId="2" fillId="0" borderId="6" xfId="1" applyNumberFormat="1" applyFont="1" applyBorder="1" applyAlignment="1" applyProtection="1">
      <alignment horizontal="right"/>
      <protection locked="0"/>
    </xf>
    <xf numFmtId="165" fontId="2" fillId="0" borderId="0" xfId="1" applyNumberFormat="1" applyFont="1" applyAlignment="1">
      <alignment horizontal="right"/>
    </xf>
    <xf numFmtId="3" fontId="2" fillId="0" borderId="6" xfId="1" quotePrefix="1" applyNumberFormat="1" applyFont="1" applyBorder="1" applyAlignment="1">
      <alignment horizontal="right"/>
    </xf>
    <xf numFmtId="164" fontId="3" fillId="0" borderId="0" xfId="1" applyNumberFormat="1" applyFont="1" applyAlignment="1">
      <alignment horizontal="left" indent="2"/>
    </xf>
    <xf numFmtId="3" fontId="3" fillId="0" borderId="6" xfId="1" quotePrefix="1" applyNumberFormat="1" applyFont="1" applyBorder="1" applyAlignment="1">
      <alignment horizontal="right"/>
    </xf>
    <xf numFmtId="3" fontId="3" fillId="0" borderId="6" xfId="1" applyNumberFormat="1" applyFont="1" applyBorder="1" applyAlignment="1" applyProtection="1">
      <alignment horizontal="right"/>
      <protection locked="0"/>
    </xf>
    <xf numFmtId="165" fontId="3" fillId="0" borderId="0" xfId="1" applyNumberFormat="1" applyFont="1" applyAlignment="1">
      <alignment horizontal="right"/>
    </xf>
    <xf numFmtId="164" fontId="2" fillId="0" borderId="0" xfId="1" quotePrefix="1" applyNumberFormat="1" applyFont="1" applyAlignment="1">
      <alignment horizontal="left"/>
    </xf>
    <xf numFmtId="3" fontId="2" fillId="0" borderId="6" xfId="1" quotePrefix="1" applyNumberFormat="1" applyFont="1" applyBorder="1" applyAlignment="1" applyProtection="1">
      <alignment horizontal="right"/>
      <protection locked="0"/>
    </xf>
    <xf numFmtId="3" fontId="3" fillId="0" borderId="0" xfId="2" applyNumberFormat="1" applyFont="1"/>
    <xf numFmtId="3" fontId="4" fillId="0" borderId="6" xfId="1" quotePrefix="1" applyNumberFormat="1" applyFont="1" applyBorder="1" applyAlignment="1" applyProtection="1">
      <alignment horizontal="right"/>
      <protection locked="0"/>
    </xf>
    <xf numFmtId="165" fontId="4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 indent="1"/>
    </xf>
    <xf numFmtId="164" fontId="3" fillId="0" borderId="13" xfId="1" applyNumberFormat="1" applyFont="1" applyBorder="1" applyAlignment="1">
      <alignment horizontal="left" indent="2"/>
    </xf>
    <xf numFmtId="3" fontId="3" fillId="0" borderId="14" xfId="1" quotePrefix="1" applyNumberFormat="1" applyFont="1" applyBorder="1" applyAlignment="1">
      <alignment horizontal="right"/>
    </xf>
    <xf numFmtId="3" fontId="3" fillId="0" borderId="14" xfId="1" applyNumberFormat="1" applyFont="1" applyBorder="1" applyAlignment="1" applyProtection="1">
      <alignment horizontal="right"/>
      <protection locked="0"/>
    </xf>
    <xf numFmtId="165" fontId="3" fillId="0" borderId="15" xfId="1" applyNumberFormat="1" applyFont="1" applyBorder="1" applyAlignment="1">
      <alignment horizontal="right"/>
    </xf>
    <xf numFmtId="164" fontId="3" fillId="0" borderId="0" xfId="1" applyNumberFormat="1" applyFont="1" applyAlignment="1" applyProtection="1">
      <alignment horizontal="left"/>
      <protection locked="0"/>
    </xf>
    <xf numFmtId="3" fontId="5" fillId="0" borderId="6" xfId="1" quotePrefix="1" applyNumberFormat="1" applyFont="1" applyBorder="1" applyAlignment="1">
      <alignment horizontal="right"/>
    </xf>
    <xf numFmtId="3" fontId="5" fillId="0" borderId="6" xfId="1" applyNumberFormat="1" applyFont="1" applyBorder="1" applyAlignment="1" applyProtection="1">
      <alignment horizontal="right"/>
      <protection locked="0"/>
    </xf>
    <xf numFmtId="165" fontId="5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left" indent="2"/>
    </xf>
    <xf numFmtId="164" fontId="6" fillId="0" borderId="0" xfId="1" applyNumberFormat="1" applyFont="1"/>
    <xf numFmtId="164" fontId="3" fillId="0" borderId="0" xfId="3" applyNumberFormat="1" applyFont="1" applyAlignment="1">
      <alignment horizontal="left" indent="2"/>
    </xf>
    <xf numFmtId="3" fontId="3" fillId="0" borderId="0" xfId="2" applyNumberFormat="1" applyFont="1" applyAlignment="1">
      <alignment horizontal="right"/>
    </xf>
    <xf numFmtId="165" fontId="2" fillId="0" borderId="16" xfId="1" applyNumberFormat="1" applyFont="1" applyBorder="1" applyAlignment="1">
      <alignment horizontal="right"/>
    </xf>
    <xf numFmtId="3" fontId="3" fillId="0" borderId="6" xfId="1" quotePrefix="1" applyNumberFormat="1" applyFont="1" applyBorder="1" applyAlignment="1" applyProtection="1">
      <alignment horizontal="right"/>
      <protection locked="0"/>
    </xf>
    <xf numFmtId="164" fontId="3" fillId="0" borderId="5" xfId="1" applyNumberFormat="1" applyFont="1" applyBorder="1" applyAlignment="1">
      <alignment horizontal="left" indent="2"/>
    </xf>
    <xf numFmtId="165" fontId="3" fillId="0" borderId="16" xfId="1" applyNumberFormat="1" applyFont="1" applyBorder="1" applyAlignment="1">
      <alignment horizontal="right"/>
    </xf>
    <xf numFmtId="3" fontId="6" fillId="0" borderId="0" xfId="2" applyNumberFormat="1" applyFont="1"/>
    <xf numFmtId="164" fontId="3" fillId="0" borderId="13" xfId="1" quotePrefix="1" applyNumberFormat="1" applyFont="1" applyBorder="1" applyAlignment="1">
      <alignment horizontal="left" indent="2"/>
    </xf>
    <xf numFmtId="3" fontId="3" fillId="0" borderId="17" xfId="1" quotePrefix="1" applyNumberFormat="1" applyFont="1" applyBorder="1" applyAlignment="1">
      <alignment horizontal="right"/>
    </xf>
    <xf numFmtId="3" fontId="3" fillId="0" borderId="17" xfId="1" applyNumberFormat="1" applyFont="1" applyBorder="1" applyAlignment="1" applyProtection="1">
      <alignment horizontal="right"/>
      <protection locked="0"/>
    </xf>
    <xf numFmtId="165" fontId="3" fillId="0" borderId="18" xfId="1" applyNumberFormat="1" applyFont="1" applyBorder="1" applyAlignment="1">
      <alignment horizontal="right"/>
    </xf>
    <xf numFmtId="1" fontId="3" fillId="0" borderId="0" xfId="4" applyNumberFormat="1" applyFont="1" applyAlignment="1">
      <alignment horizontal="left"/>
    </xf>
    <xf numFmtId="3" fontId="3" fillId="0" borderId="0" xfId="1" quotePrefix="1" applyNumberFormat="1" applyFont="1" applyAlignment="1" applyProtection="1">
      <alignment horizontal="right"/>
      <protection locked="0"/>
    </xf>
    <xf numFmtId="3" fontId="3" fillId="0" borderId="0" xfId="1" applyNumberFormat="1" applyFont="1" applyAlignment="1" applyProtection="1">
      <alignment horizontal="right"/>
      <protection locked="0"/>
    </xf>
    <xf numFmtId="164" fontId="3" fillId="0" borderId="0" xfId="5" applyNumberFormat="1" applyFont="1" applyAlignment="1">
      <alignment horizontal="left"/>
    </xf>
    <xf numFmtId="1" fontId="2" fillId="0" borderId="0" xfId="1" applyNumberFormat="1" applyFont="1" applyAlignment="1">
      <alignment horizontal="centerContinuous"/>
    </xf>
    <xf numFmtId="1" fontId="3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4" fontId="3" fillId="0" borderId="0" xfId="1" quotePrefix="1" applyNumberFormat="1" applyFont="1" applyAlignment="1">
      <alignment horizontal="left" wrapText="1"/>
    </xf>
    <xf numFmtId="1" fontId="3" fillId="0" borderId="0" xfId="1" applyNumberFormat="1" applyFont="1"/>
    <xf numFmtId="165" fontId="3" fillId="0" borderId="0" xfId="1" applyNumberFormat="1" applyFont="1"/>
  </cellXfs>
  <cellStyles count="6">
    <cellStyle name="Normal" xfId="0" builtinId="0"/>
    <cellStyle name="Normal_COBERTURA POR REGION 4" xfId="3" xr:uid="{40812917-8CAA-496A-9AA6-3CDF23B1CB51}"/>
    <cellStyle name="Normal_CUADRO 32 ANUARIO 2004 5" xfId="4" xr:uid="{86AA0504-554F-46D3-9256-B63B87513B6B}"/>
    <cellStyle name="Normal_CUADRO_31 2003 7" xfId="5" xr:uid="{F027D224-26B8-4B97-BD1A-DC47C3BD6A8D}"/>
    <cellStyle name="Normal_INGRESO A PRENATAL EN ADOLSCENTE" xfId="1" xr:uid="{87E07020-A74A-488A-A9C2-D442719A9437}"/>
    <cellStyle name="Normal_PRENATAL POR DISTRITO 2" xfId="2" xr:uid="{40030801-B588-4077-956F-A818E1688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5292-435C-42F2-82EC-10FEF2320119}">
  <sheetPr syncVertical="1" syncRef="A1"/>
  <dimension ref="A1:G166"/>
  <sheetViews>
    <sheetView tabSelected="1" view="pageBreakPreview" zoomScaleNormal="100" zoomScaleSheetLayoutView="100" workbookViewId="0">
      <selection activeCell="G18" sqref="G18"/>
    </sheetView>
  </sheetViews>
  <sheetFormatPr baseColWidth="10" defaultColWidth="8.42578125" defaultRowHeight="15.75" x14ac:dyDescent="0.25"/>
  <cols>
    <col min="1" max="1" width="28.5703125" style="16" customWidth="1"/>
    <col min="2" max="3" width="21.28515625" style="64" customWidth="1"/>
    <col min="4" max="4" width="21.85546875" style="65" customWidth="1"/>
    <col min="5" max="16384" width="8.42578125" style="16"/>
  </cols>
  <sheetData>
    <row r="1" spans="1:4" s="2" customFormat="1" ht="16.5" customHeight="1" x14ac:dyDescent="0.25">
      <c r="A1" s="1" t="s">
        <v>0</v>
      </c>
      <c r="B1" s="1"/>
      <c r="C1" s="1"/>
      <c r="D1" s="1"/>
    </row>
    <row r="2" spans="1:4" s="2" customFormat="1" ht="19.5" customHeight="1" x14ac:dyDescent="0.25">
      <c r="A2" s="3" t="s">
        <v>1</v>
      </c>
      <c r="B2" s="3"/>
      <c r="C2" s="3"/>
      <c r="D2" s="3"/>
    </row>
    <row r="3" spans="1:4" s="2" customFormat="1" ht="19.5" customHeight="1" x14ac:dyDescent="0.25">
      <c r="A3" s="3" t="s">
        <v>2</v>
      </c>
      <c r="B3" s="3"/>
      <c r="C3" s="3"/>
      <c r="D3" s="3"/>
    </row>
    <row r="4" spans="1:4" s="2" customFormat="1" ht="16.5" thickBot="1" x14ac:dyDescent="0.3">
      <c r="A4" s="4"/>
      <c r="B4" s="4"/>
      <c r="C4" s="4"/>
      <c r="D4" s="4"/>
    </row>
    <row r="5" spans="1:4" s="2" customFormat="1" ht="19.5" customHeight="1" thickTop="1" x14ac:dyDescent="0.25">
      <c r="A5" s="5" t="s">
        <v>3</v>
      </c>
      <c r="B5" s="6" t="s">
        <v>4</v>
      </c>
      <c r="C5" s="7" t="s">
        <v>5</v>
      </c>
      <c r="D5" s="8"/>
    </row>
    <row r="6" spans="1:4" s="2" customFormat="1" ht="16.5" customHeight="1" x14ac:dyDescent="0.25">
      <c r="A6" s="9"/>
      <c r="B6" s="10"/>
      <c r="C6" s="11" t="s">
        <v>6</v>
      </c>
      <c r="D6" s="12" t="s">
        <v>7</v>
      </c>
    </row>
    <row r="7" spans="1:4" s="2" customFormat="1" ht="16.5" customHeight="1" thickBot="1" x14ac:dyDescent="0.3">
      <c r="A7" s="13"/>
      <c r="B7" s="14"/>
      <c r="C7" s="14"/>
      <c r="D7" s="15"/>
    </row>
    <row r="8" spans="1:4" ht="3" customHeight="1" thickTop="1" x14ac:dyDescent="0.25">
      <c r="B8" s="17"/>
      <c r="C8" s="17"/>
      <c r="D8" s="18"/>
    </row>
    <row r="9" spans="1:4" ht="7.5" customHeight="1" x14ac:dyDescent="0.25">
      <c r="B9" s="19"/>
      <c r="C9" s="19"/>
      <c r="D9" s="20"/>
    </row>
    <row r="10" spans="1:4" ht="18.75" customHeight="1" x14ac:dyDescent="0.25">
      <c r="A10" s="4" t="s">
        <v>8</v>
      </c>
      <c r="B10" s="21">
        <f>B12+B16+B23+B28+B44+B56+B58+B66+B74+B94+B107+B108+B119</f>
        <v>34209</v>
      </c>
      <c r="C10" s="21">
        <f>C12+C16+C23+C28+C44+C56+C58+C66+C74+C94+C107+C108+C119</f>
        <v>9028</v>
      </c>
      <c r="D10" s="22">
        <f>+C10/B10*100</f>
        <v>26.390715893478323</v>
      </c>
    </row>
    <row r="11" spans="1:4" ht="9" customHeight="1" x14ac:dyDescent="0.25">
      <c r="A11" s="4"/>
      <c r="B11" s="21"/>
      <c r="C11" s="21"/>
      <c r="D11" s="22"/>
    </row>
    <row r="12" spans="1:4" ht="18" customHeight="1" x14ac:dyDescent="0.25">
      <c r="A12" s="2" t="s">
        <v>9</v>
      </c>
      <c r="B12" s="23">
        <f>B13+B14+B15</f>
        <v>2276</v>
      </c>
      <c r="C12" s="23">
        <f>C13+C14+C15</f>
        <v>774</v>
      </c>
      <c r="D12" s="22">
        <f>+C12/B12*100</f>
        <v>34.00702987697715</v>
      </c>
    </row>
    <row r="13" spans="1:4" ht="18" customHeight="1" x14ac:dyDescent="0.25">
      <c r="A13" s="24" t="s">
        <v>10</v>
      </c>
      <c r="B13" s="25">
        <v>383</v>
      </c>
      <c r="C13" s="26">
        <v>122</v>
      </c>
      <c r="D13" s="27">
        <f t="shared" ref="D13:D45" si="0">+C13/B13*100</f>
        <v>31.853785900783286</v>
      </c>
    </row>
    <row r="14" spans="1:4" ht="18" customHeight="1" x14ac:dyDescent="0.25">
      <c r="A14" s="24" t="s">
        <v>11</v>
      </c>
      <c r="B14" s="25">
        <v>1544</v>
      </c>
      <c r="C14" s="26">
        <v>533</v>
      </c>
      <c r="D14" s="27">
        <f t="shared" si="0"/>
        <v>34.520725388601036</v>
      </c>
    </row>
    <row r="15" spans="1:4" ht="18" customHeight="1" x14ac:dyDescent="0.25">
      <c r="A15" s="24" t="s">
        <v>12</v>
      </c>
      <c r="B15" s="25">
        <v>349</v>
      </c>
      <c r="C15" s="26">
        <v>119</v>
      </c>
      <c r="D15" s="27">
        <f t="shared" si="0"/>
        <v>34.097421203438394</v>
      </c>
    </row>
    <row r="16" spans="1:4" ht="18" customHeight="1" x14ac:dyDescent="0.25">
      <c r="A16" s="28" t="s">
        <v>13</v>
      </c>
      <c r="B16" s="29">
        <f>SUM(B17:B22)</f>
        <v>2473</v>
      </c>
      <c r="C16" s="29">
        <f>SUM(C17:C22)</f>
        <v>607</v>
      </c>
      <c r="D16" s="22">
        <f t="shared" si="0"/>
        <v>24.545086938940557</v>
      </c>
    </row>
    <row r="17" spans="1:5" ht="18" customHeight="1" x14ac:dyDescent="0.25">
      <c r="A17" s="24" t="s">
        <v>14</v>
      </c>
      <c r="B17" s="25">
        <v>353</v>
      </c>
      <c r="C17" s="26">
        <v>86</v>
      </c>
      <c r="D17" s="27">
        <f t="shared" si="0"/>
        <v>24.362606232294617</v>
      </c>
      <c r="E17" s="30"/>
    </row>
    <row r="18" spans="1:5" ht="18" customHeight="1" x14ac:dyDescent="0.25">
      <c r="A18" s="24" t="s">
        <v>15</v>
      </c>
      <c r="B18" s="25">
        <v>657</v>
      </c>
      <c r="C18" s="26">
        <v>155</v>
      </c>
      <c r="D18" s="27">
        <f t="shared" si="0"/>
        <v>23.592085235920852</v>
      </c>
      <c r="E18" s="30"/>
    </row>
    <row r="19" spans="1:5" ht="18" customHeight="1" x14ac:dyDescent="0.25">
      <c r="A19" s="24" t="s">
        <v>16</v>
      </c>
      <c r="B19" s="25">
        <v>347</v>
      </c>
      <c r="C19" s="26">
        <v>93</v>
      </c>
      <c r="D19" s="27">
        <f t="shared" si="0"/>
        <v>26.801152737752158</v>
      </c>
      <c r="E19" s="30"/>
    </row>
    <row r="20" spans="1:5" ht="18" customHeight="1" x14ac:dyDescent="0.25">
      <c r="A20" s="24" t="s">
        <v>17</v>
      </c>
      <c r="B20" s="25">
        <v>11</v>
      </c>
      <c r="C20" s="26">
        <v>3</v>
      </c>
      <c r="D20" s="27">
        <f t="shared" si="0"/>
        <v>27.27272727272727</v>
      </c>
      <c r="E20" s="30"/>
    </row>
    <row r="21" spans="1:5" ht="18" customHeight="1" x14ac:dyDescent="0.25">
      <c r="A21" s="24" t="s">
        <v>18</v>
      </c>
      <c r="B21" s="25">
        <v>108</v>
      </c>
      <c r="C21" s="26">
        <v>38</v>
      </c>
      <c r="D21" s="27">
        <f t="shared" si="0"/>
        <v>35.185185185185183</v>
      </c>
      <c r="E21" s="30"/>
    </row>
    <row r="22" spans="1:5" ht="18" customHeight="1" x14ac:dyDescent="0.25">
      <c r="A22" s="24" t="s">
        <v>19</v>
      </c>
      <c r="B22" s="25">
        <v>997</v>
      </c>
      <c r="C22" s="26">
        <v>232</v>
      </c>
      <c r="D22" s="27">
        <f t="shared" si="0"/>
        <v>23.269809428284855</v>
      </c>
      <c r="E22" s="30"/>
    </row>
    <row r="23" spans="1:5" ht="18" customHeight="1" x14ac:dyDescent="0.25">
      <c r="A23" s="28" t="s">
        <v>20</v>
      </c>
      <c r="B23" s="31">
        <f>SUM(B24:B27)</f>
        <v>1604</v>
      </c>
      <c r="C23" s="31">
        <f>SUM(C24:C27)</f>
        <v>416</v>
      </c>
      <c r="D23" s="32">
        <f t="shared" si="0"/>
        <v>25.935162094763093</v>
      </c>
      <c r="E23" s="30"/>
    </row>
    <row r="24" spans="1:5" ht="18" customHeight="1" x14ac:dyDescent="0.25">
      <c r="A24" s="24" t="s">
        <v>21</v>
      </c>
      <c r="B24" s="25">
        <v>1111</v>
      </c>
      <c r="C24" s="26">
        <v>271</v>
      </c>
      <c r="D24" s="27">
        <f t="shared" si="0"/>
        <v>24.392439243924393</v>
      </c>
      <c r="E24" s="30"/>
    </row>
    <row r="25" spans="1:5" ht="18" customHeight="1" x14ac:dyDescent="0.25">
      <c r="A25" s="24" t="s">
        <v>22</v>
      </c>
      <c r="B25" s="25">
        <v>125</v>
      </c>
      <c r="C25" s="26">
        <v>32</v>
      </c>
      <c r="D25" s="27">
        <f t="shared" si="0"/>
        <v>25.6</v>
      </c>
      <c r="E25" s="30"/>
    </row>
    <row r="26" spans="1:5" ht="18" customHeight="1" x14ac:dyDescent="0.25">
      <c r="A26" s="24" t="s">
        <v>23</v>
      </c>
      <c r="B26" s="25">
        <f>142+185</f>
        <v>327</v>
      </c>
      <c r="C26" s="26">
        <f>42+61</f>
        <v>103</v>
      </c>
      <c r="D26" s="27">
        <f t="shared" si="0"/>
        <v>31.49847094801223</v>
      </c>
      <c r="E26" s="30"/>
    </row>
    <row r="27" spans="1:5" ht="18" customHeight="1" x14ac:dyDescent="0.25">
      <c r="A27" s="24" t="s">
        <v>24</v>
      </c>
      <c r="B27" s="25">
        <v>41</v>
      </c>
      <c r="C27" s="26">
        <v>10</v>
      </c>
      <c r="D27" s="27">
        <f t="shared" si="0"/>
        <v>24.390243902439025</v>
      </c>
    </row>
    <row r="28" spans="1:5" ht="18" customHeight="1" x14ac:dyDescent="0.25">
      <c r="A28" s="28" t="s">
        <v>25</v>
      </c>
      <c r="B28" s="29">
        <f>SUM(B29:B42)</f>
        <v>4168</v>
      </c>
      <c r="C28" s="29">
        <f>SUM(C29:C42)</f>
        <v>1145</v>
      </c>
      <c r="D28" s="22">
        <f>+C28/B28*100</f>
        <v>27.471209213051822</v>
      </c>
    </row>
    <row r="29" spans="1:5" ht="18" customHeight="1" x14ac:dyDescent="0.25">
      <c r="A29" s="24" t="s">
        <v>26</v>
      </c>
      <c r="B29" s="25">
        <v>171</v>
      </c>
      <c r="C29" s="26">
        <v>57</v>
      </c>
      <c r="D29" s="27">
        <f t="shared" si="0"/>
        <v>33.333333333333329</v>
      </c>
    </row>
    <row r="30" spans="1:5" ht="18" customHeight="1" x14ac:dyDescent="0.25">
      <c r="A30" s="24" t="s">
        <v>27</v>
      </c>
      <c r="B30" s="25">
        <v>328</v>
      </c>
      <c r="C30" s="26">
        <v>82</v>
      </c>
      <c r="D30" s="27">
        <f t="shared" si="0"/>
        <v>25</v>
      </c>
    </row>
    <row r="31" spans="1:5" ht="18" customHeight="1" x14ac:dyDescent="0.25">
      <c r="A31" s="24" t="s">
        <v>28</v>
      </c>
      <c r="B31" s="25">
        <v>44</v>
      </c>
      <c r="C31" s="26">
        <v>9</v>
      </c>
      <c r="D31" s="27">
        <f t="shared" si="0"/>
        <v>20.454545454545457</v>
      </c>
    </row>
    <row r="32" spans="1:5" ht="18" customHeight="1" x14ac:dyDescent="0.25">
      <c r="A32" s="24" t="s">
        <v>29</v>
      </c>
      <c r="B32" s="25">
        <v>310</v>
      </c>
      <c r="C32" s="26">
        <v>97</v>
      </c>
      <c r="D32" s="27">
        <f t="shared" si="0"/>
        <v>31.290322580645164</v>
      </c>
    </row>
    <row r="33" spans="1:4" ht="18" customHeight="1" x14ac:dyDescent="0.25">
      <c r="A33" s="24" t="s">
        <v>30</v>
      </c>
      <c r="B33" s="25">
        <v>364</v>
      </c>
      <c r="C33" s="26">
        <v>114</v>
      </c>
      <c r="D33" s="27">
        <f t="shared" si="0"/>
        <v>31.318681318681318</v>
      </c>
    </row>
    <row r="34" spans="1:4" ht="18" customHeight="1" x14ac:dyDescent="0.25">
      <c r="A34" s="24" t="s">
        <v>31</v>
      </c>
      <c r="B34" s="25">
        <v>1326</v>
      </c>
      <c r="C34" s="26">
        <v>326</v>
      </c>
      <c r="D34" s="27">
        <f t="shared" si="0"/>
        <v>24.58521870286576</v>
      </c>
    </row>
    <row r="35" spans="1:4" ht="18" customHeight="1" x14ac:dyDescent="0.25">
      <c r="A35" s="24" t="s">
        <v>32</v>
      </c>
      <c r="B35" s="25">
        <v>400</v>
      </c>
      <c r="C35" s="26">
        <v>109</v>
      </c>
      <c r="D35" s="27">
        <f t="shared" si="0"/>
        <v>27.250000000000004</v>
      </c>
    </row>
    <row r="36" spans="1:4" ht="18" customHeight="1" x14ac:dyDescent="0.25">
      <c r="A36" s="24" t="s">
        <v>33</v>
      </c>
      <c r="B36" s="25">
        <v>188</v>
      </c>
      <c r="C36" s="26">
        <v>23</v>
      </c>
      <c r="D36" s="27">
        <f t="shared" si="0"/>
        <v>12.23404255319149</v>
      </c>
    </row>
    <row r="37" spans="1:4" ht="18" customHeight="1" x14ac:dyDescent="0.25">
      <c r="A37" s="24" t="s">
        <v>34</v>
      </c>
      <c r="B37" s="25">
        <v>41</v>
      </c>
      <c r="C37" s="26">
        <v>13</v>
      </c>
      <c r="D37" s="27">
        <f t="shared" si="0"/>
        <v>31.707317073170731</v>
      </c>
    </row>
    <row r="38" spans="1:4" ht="18" customHeight="1" x14ac:dyDescent="0.25">
      <c r="A38" s="24" t="s">
        <v>35</v>
      </c>
      <c r="B38" s="25">
        <v>236</v>
      </c>
      <c r="C38" s="26">
        <v>74</v>
      </c>
      <c r="D38" s="27">
        <f t="shared" si="0"/>
        <v>31.35593220338983</v>
      </c>
    </row>
    <row r="39" spans="1:4" ht="18" customHeight="1" x14ac:dyDescent="0.25">
      <c r="A39" s="24" t="s">
        <v>36</v>
      </c>
      <c r="B39" s="25">
        <v>46</v>
      </c>
      <c r="C39" s="26">
        <v>8</v>
      </c>
      <c r="D39" s="27">
        <f t="shared" si="0"/>
        <v>17.391304347826086</v>
      </c>
    </row>
    <row r="40" spans="1:4" ht="18" customHeight="1" x14ac:dyDescent="0.25">
      <c r="A40" s="24" t="s">
        <v>37</v>
      </c>
      <c r="B40" s="25">
        <v>332</v>
      </c>
      <c r="C40" s="26">
        <v>101</v>
      </c>
      <c r="D40" s="27">
        <f t="shared" si="0"/>
        <v>30.421686746987952</v>
      </c>
    </row>
    <row r="41" spans="1:4" ht="18" customHeight="1" x14ac:dyDescent="0.25">
      <c r="A41" s="24" t="s">
        <v>38</v>
      </c>
      <c r="B41" s="25">
        <v>152</v>
      </c>
      <c r="C41" s="26">
        <v>50</v>
      </c>
      <c r="D41" s="27">
        <f t="shared" si="0"/>
        <v>32.894736842105267</v>
      </c>
    </row>
    <row r="42" spans="1:4" ht="18" customHeight="1" x14ac:dyDescent="0.25">
      <c r="A42" s="24" t="s">
        <v>39</v>
      </c>
      <c r="B42" s="25">
        <v>230</v>
      </c>
      <c r="C42" s="26">
        <v>82</v>
      </c>
      <c r="D42" s="27">
        <f t="shared" si="0"/>
        <v>35.652173913043477</v>
      </c>
    </row>
    <row r="43" spans="1:4" ht="18" customHeight="1" x14ac:dyDescent="0.25">
      <c r="A43" s="33" t="s">
        <v>40</v>
      </c>
      <c r="B43" s="29">
        <f>+B44+B56</f>
        <v>758</v>
      </c>
      <c r="C43" s="29">
        <f>+C44+C56</f>
        <v>198</v>
      </c>
      <c r="D43" s="22">
        <f t="shared" si="0"/>
        <v>26.121372031662272</v>
      </c>
    </row>
    <row r="44" spans="1:4" ht="18" customHeight="1" x14ac:dyDescent="0.25">
      <c r="A44" s="34" t="s">
        <v>41</v>
      </c>
      <c r="B44" s="29">
        <f>+B45+B54+B55</f>
        <v>602</v>
      </c>
      <c r="C44" s="29">
        <f>+C45+C54+C55</f>
        <v>158</v>
      </c>
      <c r="D44" s="22">
        <f t="shared" si="0"/>
        <v>26.245847176079735</v>
      </c>
    </row>
    <row r="45" spans="1:4" ht="18" customHeight="1" thickBot="1" x14ac:dyDescent="0.3">
      <c r="A45" s="35" t="s">
        <v>42</v>
      </c>
      <c r="B45" s="36">
        <v>313</v>
      </c>
      <c r="C45" s="37">
        <v>83</v>
      </c>
      <c r="D45" s="38">
        <f t="shared" si="0"/>
        <v>26.517571884984026</v>
      </c>
    </row>
    <row r="46" spans="1:4" ht="3" customHeight="1" thickTop="1" x14ac:dyDescent="0.25">
      <c r="A46" s="39"/>
      <c r="B46" s="39"/>
      <c r="C46" s="39"/>
      <c r="D46" s="39"/>
    </row>
    <row r="47" spans="1:4" s="2" customFormat="1" ht="16.5" customHeight="1" x14ac:dyDescent="0.25">
      <c r="A47" s="1" t="s">
        <v>0</v>
      </c>
      <c r="B47" s="1"/>
      <c r="C47" s="1"/>
      <c r="D47" s="1"/>
    </row>
    <row r="48" spans="1:4" s="2" customFormat="1" ht="19.5" customHeight="1" x14ac:dyDescent="0.25">
      <c r="A48" s="3" t="s">
        <v>43</v>
      </c>
      <c r="B48" s="3"/>
      <c r="C48" s="3"/>
      <c r="D48" s="3"/>
    </row>
    <row r="49" spans="1:4" s="2" customFormat="1" ht="19.5" customHeight="1" x14ac:dyDescent="0.25">
      <c r="A49" s="3" t="s">
        <v>2</v>
      </c>
      <c r="B49" s="3"/>
      <c r="C49" s="3"/>
      <c r="D49" s="3"/>
    </row>
    <row r="50" spans="1:4" s="2" customFormat="1" ht="16.5" thickBot="1" x14ac:dyDescent="0.3">
      <c r="A50" s="4"/>
      <c r="B50" s="4"/>
      <c r="C50" s="4"/>
      <c r="D50" s="4"/>
    </row>
    <row r="51" spans="1:4" s="2" customFormat="1" ht="19.5" customHeight="1" thickTop="1" x14ac:dyDescent="0.25">
      <c r="A51" s="5" t="s">
        <v>3</v>
      </c>
      <c r="B51" s="6" t="s">
        <v>4</v>
      </c>
      <c r="C51" s="7" t="s">
        <v>5</v>
      </c>
      <c r="D51" s="8"/>
    </row>
    <row r="52" spans="1:4" s="2" customFormat="1" ht="16.5" customHeight="1" x14ac:dyDescent="0.25">
      <c r="A52" s="9"/>
      <c r="B52" s="10"/>
      <c r="C52" s="11" t="s">
        <v>6</v>
      </c>
      <c r="D52" s="12" t="s">
        <v>7</v>
      </c>
    </row>
    <row r="53" spans="1:4" s="2" customFormat="1" ht="16.5" customHeight="1" thickBot="1" x14ac:dyDescent="0.3">
      <c r="A53" s="13"/>
      <c r="B53" s="14"/>
      <c r="C53" s="14"/>
      <c r="D53" s="15"/>
    </row>
    <row r="54" spans="1:4" ht="18" customHeight="1" thickTop="1" x14ac:dyDescent="0.25">
      <c r="A54" s="24" t="s">
        <v>44</v>
      </c>
      <c r="B54" s="25">
        <v>237</v>
      </c>
      <c r="C54" s="26">
        <v>62</v>
      </c>
      <c r="D54" s="27">
        <f>+C54/B54*100</f>
        <v>26.160337552742618</v>
      </c>
    </row>
    <row r="55" spans="1:4" ht="18" customHeight="1" x14ac:dyDescent="0.25">
      <c r="A55" s="24" t="s">
        <v>45</v>
      </c>
      <c r="B55" s="25">
        <v>52</v>
      </c>
      <c r="C55" s="26">
        <v>13</v>
      </c>
      <c r="D55" s="27">
        <f>+C55/B55*100</f>
        <v>25</v>
      </c>
    </row>
    <row r="56" spans="1:4" ht="18" customHeight="1" x14ac:dyDescent="0.25">
      <c r="A56" s="34" t="s">
        <v>46</v>
      </c>
      <c r="B56" s="23">
        <v>156</v>
      </c>
      <c r="C56" s="21">
        <v>40</v>
      </c>
      <c r="D56" s="22">
        <f t="shared" ref="D56:D85" si="1">+C56/B56*100</f>
        <v>25.641025641025639</v>
      </c>
    </row>
    <row r="57" spans="1:4" ht="18" customHeight="1" x14ac:dyDescent="0.25">
      <c r="A57" s="24" t="s">
        <v>47</v>
      </c>
      <c r="B57" s="40">
        <v>156</v>
      </c>
      <c r="C57" s="41">
        <v>40</v>
      </c>
      <c r="D57" s="42">
        <f t="shared" si="1"/>
        <v>25.641025641025639</v>
      </c>
    </row>
    <row r="58" spans="1:4" ht="18" customHeight="1" x14ac:dyDescent="0.25">
      <c r="A58" s="28" t="s">
        <v>48</v>
      </c>
      <c r="B58" s="29">
        <f>SUM(B59:B65)</f>
        <v>694</v>
      </c>
      <c r="C58" s="29">
        <f>SUM(C59:C65)</f>
        <v>168</v>
      </c>
      <c r="D58" s="22">
        <f t="shared" si="1"/>
        <v>24.207492795389047</v>
      </c>
    </row>
    <row r="59" spans="1:4" ht="18" customHeight="1" x14ac:dyDescent="0.25">
      <c r="A59" s="24" t="s">
        <v>49</v>
      </c>
      <c r="B59" s="25">
        <v>397</v>
      </c>
      <c r="C59" s="26">
        <v>89</v>
      </c>
      <c r="D59" s="27">
        <f t="shared" si="1"/>
        <v>22.418136020151135</v>
      </c>
    </row>
    <row r="60" spans="1:4" ht="18" customHeight="1" x14ac:dyDescent="0.25">
      <c r="A60" s="24" t="s">
        <v>50</v>
      </c>
      <c r="B60" s="25">
        <v>47</v>
      </c>
      <c r="C60" s="26">
        <v>17</v>
      </c>
      <c r="D60" s="27">
        <f t="shared" si="1"/>
        <v>36.170212765957451</v>
      </c>
    </row>
    <row r="61" spans="1:4" ht="18" customHeight="1" x14ac:dyDescent="0.25">
      <c r="A61" s="24" t="s">
        <v>51</v>
      </c>
      <c r="B61" s="25">
        <v>4</v>
      </c>
      <c r="C61" s="26">
        <v>1</v>
      </c>
      <c r="D61" s="27">
        <f t="shared" si="1"/>
        <v>25</v>
      </c>
    </row>
    <row r="62" spans="1:4" ht="18" customHeight="1" x14ac:dyDescent="0.25">
      <c r="A62" s="24" t="s">
        <v>52</v>
      </c>
      <c r="B62" s="25">
        <v>110</v>
      </c>
      <c r="C62" s="26">
        <v>24</v>
      </c>
      <c r="D62" s="27">
        <f t="shared" si="1"/>
        <v>21.818181818181817</v>
      </c>
    </row>
    <row r="63" spans="1:4" ht="18" customHeight="1" x14ac:dyDescent="0.25">
      <c r="A63" s="24" t="s">
        <v>53</v>
      </c>
      <c r="B63" s="25">
        <v>21</v>
      </c>
      <c r="C63" s="26">
        <v>5</v>
      </c>
      <c r="D63" s="27">
        <f t="shared" si="1"/>
        <v>23.809523809523807</v>
      </c>
    </row>
    <row r="64" spans="1:4" ht="18" customHeight="1" x14ac:dyDescent="0.25">
      <c r="A64" s="24" t="s">
        <v>54</v>
      </c>
      <c r="B64" s="25">
        <v>52</v>
      </c>
      <c r="C64" s="26">
        <v>16</v>
      </c>
      <c r="D64" s="27">
        <f t="shared" si="1"/>
        <v>30.76923076923077</v>
      </c>
    </row>
    <row r="65" spans="1:6" ht="18" customHeight="1" x14ac:dyDescent="0.25">
      <c r="A65" s="24" t="s">
        <v>55</v>
      </c>
      <c r="B65" s="25">
        <v>63</v>
      </c>
      <c r="C65" s="26">
        <v>16</v>
      </c>
      <c r="D65" s="27">
        <f t="shared" si="1"/>
        <v>25.396825396825395</v>
      </c>
    </row>
    <row r="66" spans="1:6" ht="18" customHeight="1" x14ac:dyDescent="0.25">
      <c r="A66" s="28" t="s">
        <v>56</v>
      </c>
      <c r="B66" s="29">
        <f>SUM(B67:B73)</f>
        <v>198</v>
      </c>
      <c r="C66" s="29">
        <f>SUM(C67:C73)</f>
        <v>54</v>
      </c>
      <c r="D66" s="22">
        <f t="shared" si="1"/>
        <v>27.27272727272727</v>
      </c>
    </row>
    <row r="67" spans="1:6" ht="18" customHeight="1" x14ac:dyDescent="0.25">
      <c r="A67" s="24" t="s">
        <v>57</v>
      </c>
      <c r="B67" s="25">
        <v>47</v>
      </c>
      <c r="C67" s="26">
        <v>10</v>
      </c>
      <c r="D67" s="27">
        <f t="shared" si="1"/>
        <v>21.276595744680851</v>
      </c>
    </row>
    <row r="68" spans="1:6" ht="18" customHeight="1" x14ac:dyDescent="0.25">
      <c r="A68" s="24" t="s">
        <v>58</v>
      </c>
      <c r="B68" s="25">
        <v>64</v>
      </c>
      <c r="C68" s="26">
        <v>21</v>
      </c>
      <c r="D68" s="27">
        <f t="shared" si="1"/>
        <v>32.8125</v>
      </c>
    </row>
    <row r="69" spans="1:6" ht="18" customHeight="1" x14ac:dyDescent="0.25">
      <c r="A69" s="24" t="s">
        <v>59</v>
      </c>
      <c r="B69" s="25">
        <v>18</v>
      </c>
      <c r="C69" s="26">
        <v>8</v>
      </c>
      <c r="D69" s="27">
        <f t="shared" si="1"/>
        <v>44.444444444444443</v>
      </c>
    </row>
    <row r="70" spans="1:6" ht="18" customHeight="1" x14ac:dyDescent="0.25">
      <c r="A70" s="24" t="s">
        <v>60</v>
      </c>
      <c r="B70" s="25">
        <v>5</v>
      </c>
      <c r="C70" s="26">
        <v>3</v>
      </c>
      <c r="D70" s="27">
        <f t="shared" si="1"/>
        <v>60</v>
      </c>
    </row>
    <row r="71" spans="1:6" ht="18" customHeight="1" x14ac:dyDescent="0.25">
      <c r="A71" s="24" t="s">
        <v>61</v>
      </c>
      <c r="B71" s="25">
        <v>21</v>
      </c>
      <c r="C71" s="26">
        <v>1</v>
      </c>
      <c r="D71" s="27">
        <f t="shared" si="1"/>
        <v>4.7619047619047619</v>
      </c>
    </row>
    <row r="72" spans="1:6" ht="18" customHeight="1" x14ac:dyDescent="0.25">
      <c r="A72" s="24" t="s">
        <v>62</v>
      </c>
      <c r="B72" s="25">
        <v>5</v>
      </c>
      <c r="C72" s="26">
        <v>2</v>
      </c>
      <c r="D72" s="27">
        <f t="shared" si="1"/>
        <v>40</v>
      </c>
    </row>
    <row r="73" spans="1:6" ht="18" customHeight="1" x14ac:dyDescent="0.25">
      <c r="A73" s="24" t="s">
        <v>63</v>
      </c>
      <c r="B73" s="25">
        <v>38</v>
      </c>
      <c r="C73" s="26">
        <v>9</v>
      </c>
      <c r="D73" s="27">
        <f t="shared" si="1"/>
        <v>23.684210526315788</v>
      </c>
    </row>
    <row r="74" spans="1:6" ht="18" customHeight="1" x14ac:dyDescent="0.25">
      <c r="A74" s="33" t="s">
        <v>64</v>
      </c>
      <c r="B74" s="29">
        <f>SUM(B75:B80)</f>
        <v>9710</v>
      </c>
      <c r="C74" s="29">
        <f>SUM(C75:C80)</f>
        <v>2296</v>
      </c>
      <c r="D74" s="22">
        <f t="shared" si="1"/>
        <v>23.645726055612769</v>
      </c>
    </row>
    <row r="75" spans="1:6" ht="18" customHeight="1" x14ac:dyDescent="0.25">
      <c r="A75" s="24" t="s">
        <v>65</v>
      </c>
      <c r="B75" s="25">
        <v>40</v>
      </c>
      <c r="C75" s="26">
        <v>16</v>
      </c>
      <c r="D75" s="27">
        <f t="shared" si="1"/>
        <v>40</v>
      </c>
      <c r="F75" s="30"/>
    </row>
    <row r="76" spans="1:6" ht="18" customHeight="1" x14ac:dyDescent="0.25">
      <c r="A76" s="24" t="s">
        <v>66</v>
      </c>
      <c r="B76" s="25">
        <v>621</v>
      </c>
      <c r="C76" s="26">
        <v>165</v>
      </c>
      <c r="D76" s="27">
        <f t="shared" si="1"/>
        <v>26.570048309178745</v>
      </c>
      <c r="F76" s="30"/>
    </row>
    <row r="77" spans="1:6" ht="18" customHeight="1" x14ac:dyDescent="0.25">
      <c r="A77" s="24" t="s">
        <v>67</v>
      </c>
      <c r="B77" s="25">
        <v>46</v>
      </c>
      <c r="C77" s="26">
        <v>12</v>
      </c>
      <c r="D77" s="27">
        <f t="shared" si="1"/>
        <v>26.086956521739129</v>
      </c>
      <c r="F77" s="30"/>
    </row>
    <row r="78" spans="1:6" ht="18" customHeight="1" x14ac:dyDescent="0.25">
      <c r="A78" s="43" t="s">
        <v>68</v>
      </c>
      <c r="B78" s="25">
        <v>6059</v>
      </c>
      <c r="C78" s="26">
        <v>1391</v>
      </c>
      <c r="D78" s="27">
        <f t="shared" si="1"/>
        <v>22.95758375969632</v>
      </c>
      <c r="F78" s="44"/>
    </row>
    <row r="79" spans="1:6" ht="18" customHeight="1" x14ac:dyDescent="0.25">
      <c r="A79" s="45" t="s">
        <v>69</v>
      </c>
      <c r="B79" s="25">
        <v>2942</v>
      </c>
      <c r="C79" s="26">
        <v>712</v>
      </c>
      <c r="D79" s="27">
        <f t="shared" si="1"/>
        <v>24.201223657375934</v>
      </c>
      <c r="F79" s="46"/>
    </row>
    <row r="80" spans="1:6" ht="18" customHeight="1" x14ac:dyDescent="0.25">
      <c r="A80" s="43" t="s">
        <v>70</v>
      </c>
      <c r="B80" s="25">
        <v>2</v>
      </c>
      <c r="C80" s="26">
        <v>0</v>
      </c>
      <c r="D80" s="27">
        <f t="shared" si="1"/>
        <v>0</v>
      </c>
      <c r="F80" s="46"/>
    </row>
    <row r="81" spans="1:6" ht="18" customHeight="1" x14ac:dyDescent="0.25">
      <c r="A81" s="33" t="s">
        <v>71</v>
      </c>
      <c r="B81" s="23">
        <v>4550</v>
      </c>
      <c r="C81" s="21">
        <v>1059</v>
      </c>
      <c r="D81" s="47">
        <f t="shared" si="1"/>
        <v>23.274725274725274</v>
      </c>
      <c r="F81" s="46"/>
    </row>
    <row r="82" spans="1:6" ht="18" customHeight="1" x14ac:dyDescent="0.25">
      <c r="A82" s="33" t="s">
        <v>72</v>
      </c>
      <c r="B82" s="29">
        <v>1018</v>
      </c>
      <c r="C82" s="21">
        <v>270</v>
      </c>
      <c r="D82" s="47">
        <f t="shared" si="1"/>
        <v>26.522593320235753</v>
      </c>
      <c r="F82" s="46"/>
    </row>
    <row r="83" spans="1:6" ht="18" customHeight="1" x14ac:dyDescent="0.25">
      <c r="A83" s="33" t="s">
        <v>73</v>
      </c>
      <c r="B83" s="29">
        <v>4443</v>
      </c>
      <c r="C83" s="21">
        <v>1030</v>
      </c>
      <c r="D83" s="47">
        <f t="shared" si="1"/>
        <v>23.182534323655187</v>
      </c>
      <c r="F83" s="46"/>
    </row>
    <row r="84" spans="1:6" ht="18" customHeight="1" x14ac:dyDescent="0.25">
      <c r="A84" s="33" t="s">
        <v>74</v>
      </c>
      <c r="B84" s="29">
        <v>1530</v>
      </c>
      <c r="C84" s="21">
        <v>359</v>
      </c>
      <c r="D84" s="47">
        <f t="shared" si="1"/>
        <v>23.464052287581698</v>
      </c>
      <c r="F84" s="46"/>
    </row>
    <row r="85" spans="1:6" ht="18" customHeight="1" x14ac:dyDescent="0.25">
      <c r="A85" s="33" t="s">
        <v>75</v>
      </c>
      <c r="B85" s="29">
        <v>2942</v>
      </c>
      <c r="C85" s="21">
        <v>712</v>
      </c>
      <c r="D85" s="47">
        <f t="shared" si="1"/>
        <v>24.201223657375934</v>
      </c>
      <c r="F85" s="46"/>
    </row>
    <row r="86" spans="1:6" ht="1.1499999999999999" customHeight="1" x14ac:dyDescent="0.25">
      <c r="A86" s="39"/>
      <c r="B86" s="39"/>
      <c r="C86" s="39"/>
      <c r="D86" s="39"/>
      <c r="F86" s="46"/>
    </row>
    <row r="87" spans="1:6" s="2" customFormat="1" ht="16.5" customHeight="1" x14ac:dyDescent="0.25">
      <c r="A87" s="1" t="s">
        <v>0</v>
      </c>
      <c r="B87" s="1"/>
      <c r="C87" s="1"/>
      <c r="D87" s="1"/>
    </row>
    <row r="88" spans="1:6" s="2" customFormat="1" ht="19.5" customHeight="1" x14ac:dyDescent="0.25">
      <c r="A88" s="3" t="s">
        <v>43</v>
      </c>
      <c r="B88" s="3"/>
      <c r="C88" s="3"/>
      <c r="D88" s="3"/>
    </row>
    <row r="89" spans="1:6" s="2" customFormat="1" ht="19.5" customHeight="1" x14ac:dyDescent="0.25">
      <c r="A89" s="3" t="s">
        <v>2</v>
      </c>
      <c r="B89" s="3"/>
      <c r="C89" s="3"/>
      <c r="D89" s="3"/>
    </row>
    <row r="90" spans="1:6" s="2" customFormat="1" ht="16.5" thickBot="1" x14ac:dyDescent="0.3">
      <c r="A90" s="4"/>
      <c r="B90" s="4"/>
      <c r="C90" s="4"/>
      <c r="D90" s="4"/>
    </row>
    <row r="91" spans="1:6" s="2" customFormat="1" ht="19.5" customHeight="1" thickTop="1" x14ac:dyDescent="0.25">
      <c r="A91" s="5" t="s">
        <v>3</v>
      </c>
      <c r="B91" s="6" t="s">
        <v>4</v>
      </c>
      <c r="C91" s="7" t="s">
        <v>5</v>
      </c>
      <c r="D91" s="8"/>
    </row>
    <row r="92" spans="1:6" s="2" customFormat="1" ht="16.5" customHeight="1" x14ac:dyDescent="0.25">
      <c r="A92" s="9"/>
      <c r="B92" s="10"/>
      <c r="C92" s="11" t="s">
        <v>6</v>
      </c>
      <c r="D92" s="12" t="s">
        <v>7</v>
      </c>
    </row>
    <row r="93" spans="1:6" s="2" customFormat="1" ht="16.5" customHeight="1" thickBot="1" x14ac:dyDescent="0.3">
      <c r="A93" s="13"/>
      <c r="B93" s="14"/>
      <c r="C93" s="14"/>
      <c r="D93" s="15"/>
    </row>
    <row r="94" spans="1:6" ht="18" customHeight="1" thickTop="1" x14ac:dyDescent="0.25">
      <c r="A94" s="28" t="s">
        <v>76</v>
      </c>
      <c r="B94" s="29">
        <f>SUM(B95:B106)</f>
        <v>1949</v>
      </c>
      <c r="C94" s="29">
        <f>SUM(C95:C106)</f>
        <v>472</v>
      </c>
      <c r="D94" s="22">
        <f>+C94/B94*100</f>
        <v>24.21754746023602</v>
      </c>
    </row>
    <row r="95" spans="1:6" ht="18" customHeight="1" x14ac:dyDescent="0.25">
      <c r="A95" s="24" t="s">
        <v>77</v>
      </c>
      <c r="B95" s="25">
        <v>46</v>
      </c>
      <c r="C95" s="26">
        <v>5</v>
      </c>
      <c r="D95" s="27">
        <f t="shared" ref="D95:D124" si="2">+C95/B95*100</f>
        <v>10.869565217391305</v>
      </c>
    </row>
    <row r="96" spans="1:6" ht="18" customHeight="1" x14ac:dyDescent="0.25">
      <c r="A96" s="24" t="s">
        <v>78</v>
      </c>
      <c r="B96" s="25">
        <v>65</v>
      </c>
      <c r="C96" s="26">
        <v>15</v>
      </c>
      <c r="D96" s="27">
        <f t="shared" si="2"/>
        <v>23.076923076923077</v>
      </c>
    </row>
    <row r="97" spans="1:4" ht="18" customHeight="1" x14ac:dyDescent="0.25">
      <c r="A97" s="24" t="s">
        <v>79</v>
      </c>
      <c r="B97" s="25">
        <v>196</v>
      </c>
      <c r="C97" s="26">
        <v>50</v>
      </c>
      <c r="D97" s="27">
        <f t="shared" si="2"/>
        <v>25.510204081632654</v>
      </c>
    </row>
    <row r="98" spans="1:4" ht="18" customHeight="1" x14ac:dyDescent="0.25">
      <c r="A98" s="24" t="s">
        <v>80</v>
      </c>
      <c r="B98" s="25">
        <v>68</v>
      </c>
      <c r="C98" s="26">
        <v>17</v>
      </c>
      <c r="D98" s="27">
        <f t="shared" si="2"/>
        <v>25</v>
      </c>
    </row>
    <row r="99" spans="1:4" ht="18" customHeight="1" x14ac:dyDescent="0.25">
      <c r="A99" s="24" t="s">
        <v>81</v>
      </c>
      <c r="B99" s="25">
        <v>358</v>
      </c>
      <c r="C99" s="26">
        <v>104</v>
      </c>
      <c r="D99" s="27">
        <f t="shared" si="2"/>
        <v>29.050279329608941</v>
      </c>
    </row>
    <row r="100" spans="1:4" ht="18" customHeight="1" x14ac:dyDescent="0.25">
      <c r="A100" s="24" t="s">
        <v>82</v>
      </c>
      <c r="B100" s="25">
        <v>26</v>
      </c>
      <c r="C100" s="26">
        <v>5</v>
      </c>
      <c r="D100" s="27">
        <f t="shared" si="2"/>
        <v>19.230769230769234</v>
      </c>
    </row>
    <row r="101" spans="1:4" ht="18" customHeight="1" x14ac:dyDescent="0.25">
      <c r="A101" s="24" t="s">
        <v>83</v>
      </c>
      <c r="B101" s="25">
        <v>13</v>
      </c>
      <c r="C101" s="26">
        <v>3</v>
      </c>
      <c r="D101" s="27">
        <f t="shared" si="2"/>
        <v>23.076923076923077</v>
      </c>
    </row>
    <row r="102" spans="1:4" ht="18" customHeight="1" x14ac:dyDescent="0.25">
      <c r="A102" s="24" t="s">
        <v>84</v>
      </c>
      <c r="B102" s="25">
        <v>105</v>
      </c>
      <c r="C102" s="26">
        <v>29</v>
      </c>
      <c r="D102" s="27">
        <f t="shared" si="2"/>
        <v>27.61904761904762</v>
      </c>
    </row>
    <row r="103" spans="1:4" ht="18" customHeight="1" x14ac:dyDescent="0.25">
      <c r="A103" s="24" t="s">
        <v>85</v>
      </c>
      <c r="B103" s="25">
        <v>316</v>
      </c>
      <c r="C103" s="26">
        <v>67</v>
      </c>
      <c r="D103" s="27">
        <f t="shared" si="2"/>
        <v>21.202531645569618</v>
      </c>
    </row>
    <row r="104" spans="1:4" ht="18" customHeight="1" x14ac:dyDescent="0.25">
      <c r="A104" s="24" t="s">
        <v>86</v>
      </c>
      <c r="B104" s="25">
        <v>666</v>
      </c>
      <c r="C104" s="26">
        <v>161</v>
      </c>
      <c r="D104" s="27">
        <f t="shared" si="2"/>
        <v>24.174174174174173</v>
      </c>
    </row>
    <row r="105" spans="1:4" ht="18" customHeight="1" x14ac:dyDescent="0.25">
      <c r="A105" s="24" t="s">
        <v>87</v>
      </c>
      <c r="B105" s="25">
        <v>63</v>
      </c>
      <c r="C105" s="26">
        <v>13</v>
      </c>
      <c r="D105" s="27">
        <f t="shared" si="2"/>
        <v>20.634920634920633</v>
      </c>
    </row>
    <row r="106" spans="1:4" ht="18" customHeight="1" x14ac:dyDescent="0.25">
      <c r="A106" s="24" t="s">
        <v>88</v>
      </c>
      <c r="B106" s="25">
        <v>27</v>
      </c>
      <c r="C106" s="26">
        <v>3</v>
      </c>
      <c r="D106" s="27">
        <f t="shared" si="2"/>
        <v>11.111111111111111</v>
      </c>
    </row>
    <row r="107" spans="1:4" ht="18" customHeight="1" x14ac:dyDescent="0.25">
      <c r="A107" s="33" t="s">
        <v>89</v>
      </c>
      <c r="B107" s="29">
        <v>927</v>
      </c>
      <c r="C107" s="21">
        <v>249</v>
      </c>
      <c r="D107" s="22">
        <f t="shared" si="2"/>
        <v>26.860841423948216</v>
      </c>
    </row>
    <row r="108" spans="1:4" ht="18" customHeight="1" x14ac:dyDescent="0.25">
      <c r="A108" s="33" t="s">
        <v>90</v>
      </c>
      <c r="B108" s="29">
        <f>SUM(B109:B118)</f>
        <v>4679</v>
      </c>
      <c r="C108" s="29">
        <f>SUM(C109:C118)</f>
        <v>1515</v>
      </c>
      <c r="D108" s="22">
        <f t="shared" si="2"/>
        <v>32.378713400299205</v>
      </c>
    </row>
    <row r="109" spans="1:4" ht="18" customHeight="1" x14ac:dyDescent="0.25">
      <c r="A109" s="24" t="s">
        <v>91</v>
      </c>
      <c r="B109" s="25">
        <v>16</v>
      </c>
      <c r="C109" s="48">
        <v>4</v>
      </c>
      <c r="D109" s="27">
        <f t="shared" si="2"/>
        <v>25</v>
      </c>
    </row>
    <row r="110" spans="1:4" ht="18" customHeight="1" x14ac:dyDescent="0.25">
      <c r="A110" s="24" t="s">
        <v>92</v>
      </c>
      <c r="B110" s="25">
        <v>566</v>
      </c>
      <c r="C110" s="26">
        <v>209</v>
      </c>
      <c r="D110" s="27">
        <f t="shared" si="2"/>
        <v>36.925795053003533</v>
      </c>
    </row>
    <row r="111" spans="1:4" ht="18" customHeight="1" x14ac:dyDescent="0.25">
      <c r="A111" s="24" t="s">
        <v>93</v>
      </c>
      <c r="B111" s="25">
        <v>326</v>
      </c>
      <c r="C111" s="26">
        <v>110</v>
      </c>
      <c r="D111" s="27">
        <f t="shared" si="2"/>
        <v>33.742331288343557</v>
      </c>
    </row>
    <row r="112" spans="1:4" ht="18" customHeight="1" x14ac:dyDescent="0.25">
      <c r="A112" s="24" t="s">
        <v>94</v>
      </c>
      <c r="B112" s="25">
        <v>1179</v>
      </c>
      <c r="C112" s="26">
        <v>357</v>
      </c>
      <c r="D112" s="27">
        <f t="shared" si="2"/>
        <v>30.279898218829516</v>
      </c>
    </row>
    <row r="113" spans="1:7" ht="18" customHeight="1" x14ac:dyDescent="0.25">
      <c r="A113" s="24" t="s">
        <v>95</v>
      </c>
      <c r="B113" s="25">
        <v>452</v>
      </c>
      <c r="C113" s="26">
        <v>171</v>
      </c>
      <c r="D113" s="27">
        <f t="shared" si="2"/>
        <v>37.831858407079643</v>
      </c>
    </row>
    <row r="114" spans="1:7" ht="18" customHeight="1" x14ac:dyDescent="0.25">
      <c r="A114" s="24" t="s">
        <v>96</v>
      </c>
      <c r="B114" s="25">
        <v>459</v>
      </c>
      <c r="C114" s="26">
        <v>115</v>
      </c>
      <c r="D114" s="27">
        <f t="shared" si="2"/>
        <v>25.054466230936818</v>
      </c>
    </row>
    <row r="115" spans="1:7" ht="18" customHeight="1" x14ac:dyDescent="0.25">
      <c r="A115" s="24" t="s">
        <v>97</v>
      </c>
      <c r="B115" s="25">
        <v>466</v>
      </c>
      <c r="C115" s="26">
        <v>149</v>
      </c>
      <c r="D115" s="27">
        <f t="shared" si="2"/>
        <v>31.97424892703863</v>
      </c>
    </row>
    <row r="116" spans="1:7" ht="18" customHeight="1" x14ac:dyDescent="0.25">
      <c r="A116" s="24" t="s">
        <v>98</v>
      </c>
      <c r="B116" s="25">
        <v>547</v>
      </c>
      <c r="C116" s="26">
        <v>189</v>
      </c>
      <c r="D116" s="27">
        <f t="shared" si="2"/>
        <v>34.552102376599635</v>
      </c>
    </row>
    <row r="117" spans="1:7" ht="18" customHeight="1" x14ac:dyDescent="0.25">
      <c r="A117" s="49" t="s">
        <v>99</v>
      </c>
      <c r="B117" s="25">
        <v>507</v>
      </c>
      <c r="C117" s="26">
        <v>166</v>
      </c>
      <c r="D117" s="27">
        <f t="shared" si="2"/>
        <v>32.741617357001971</v>
      </c>
    </row>
    <row r="118" spans="1:7" ht="18" customHeight="1" x14ac:dyDescent="0.25">
      <c r="A118" s="49" t="s">
        <v>100</v>
      </c>
      <c r="B118" s="25">
        <v>161</v>
      </c>
      <c r="C118" s="26">
        <v>45</v>
      </c>
      <c r="D118" s="27">
        <f t="shared" si="2"/>
        <v>27.950310559006208</v>
      </c>
    </row>
    <row r="119" spans="1:7" ht="18" customHeight="1" x14ac:dyDescent="0.25">
      <c r="A119" s="33" t="s">
        <v>101</v>
      </c>
      <c r="B119" s="29">
        <f>SUM(B120:B124)</f>
        <v>4773</v>
      </c>
      <c r="C119" s="29">
        <f>SUM(C120:C124)</f>
        <v>1134</v>
      </c>
      <c r="D119" s="22">
        <f t="shared" si="2"/>
        <v>23.758642363293525</v>
      </c>
    </row>
    <row r="120" spans="1:7" ht="18" customHeight="1" x14ac:dyDescent="0.25">
      <c r="A120" s="43" t="s">
        <v>102</v>
      </c>
      <c r="B120" s="25">
        <v>1882</v>
      </c>
      <c r="C120" s="26">
        <v>459</v>
      </c>
      <c r="D120" s="50">
        <f t="shared" si="2"/>
        <v>24.388947927736453</v>
      </c>
      <c r="F120" s="51"/>
      <c r="G120" s="44"/>
    </row>
    <row r="121" spans="1:7" ht="18" customHeight="1" x14ac:dyDescent="0.25">
      <c r="A121" s="24" t="s">
        <v>103</v>
      </c>
      <c r="B121" s="25">
        <v>900</v>
      </c>
      <c r="C121" s="26">
        <v>212</v>
      </c>
      <c r="D121" s="50">
        <f t="shared" si="2"/>
        <v>23.555555555555554</v>
      </c>
      <c r="F121" s="30"/>
    </row>
    <row r="122" spans="1:7" ht="18" customHeight="1" x14ac:dyDescent="0.25">
      <c r="A122" s="24" t="s">
        <v>104</v>
      </c>
      <c r="B122" s="25">
        <v>278</v>
      </c>
      <c r="C122" s="26">
        <v>55</v>
      </c>
      <c r="D122" s="50">
        <f t="shared" si="2"/>
        <v>19.784172661870503</v>
      </c>
      <c r="F122" s="30"/>
    </row>
    <row r="123" spans="1:7" ht="18" customHeight="1" x14ac:dyDescent="0.25">
      <c r="A123" s="24" t="s">
        <v>105</v>
      </c>
      <c r="B123" s="25">
        <v>1560</v>
      </c>
      <c r="C123" s="26">
        <v>375</v>
      </c>
      <c r="D123" s="50">
        <f t="shared" si="2"/>
        <v>24.03846153846154</v>
      </c>
      <c r="F123" s="30"/>
    </row>
    <row r="124" spans="1:7" ht="18" customHeight="1" thickBot="1" x14ac:dyDescent="0.3">
      <c r="A124" s="52" t="s">
        <v>106</v>
      </c>
      <c r="B124" s="53">
        <v>153</v>
      </c>
      <c r="C124" s="54">
        <v>33</v>
      </c>
      <c r="D124" s="55">
        <f t="shared" si="2"/>
        <v>21.568627450980394</v>
      </c>
      <c r="F124" s="46"/>
    </row>
    <row r="125" spans="1:7" ht="18" customHeight="1" thickTop="1" x14ac:dyDescent="0.25">
      <c r="A125" s="56" t="s">
        <v>107</v>
      </c>
      <c r="B125" s="57"/>
      <c r="C125" s="58"/>
      <c r="D125" s="27"/>
    </row>
    <row r="126" spans="1:7" ht="18" customHeight="1" x14ac:dyDescent="0.25">
      <c r="A126" s="56" t="s">
        <v>108</v>
      </c>
      <c r="B126" s="57"/>
      <c r="C126" s="58"/>
      <c r="D126" s="27"/>
    </row>
    <row r="127" spans="1:7" ht="15.95" customHeight="1" x14ac:dyDescent="0.25">
      <c r="A127" s="59" t="s">
        <v>109</v>
      </c>
      <c r="B127" s="60"/>
      <c r="C127" s="61"/>
      <c r="D127" s="62"/>
    </row>
    <row r="128" spans="1:7" ht="32.450000000000003" customHeight="1" x14ac:dyDescent="0.25">
      <c r="A128" s="63" t="s">
        <v>110</v>
      </c>
      <c r="B128" s="63"/>
      <c r="C128" s="63"/>
      <c r="D128" s="63"/>
    </row>
    <row r="129" spans="2:2" ht="15.95" customHeight="1" x14ac:dyDescent="0.25">
      <c r="B129" s="60" t="s">
        <v>111</v>
      </c>
    </row>
    <row r="130" spans="2:2" ht="15.95" customHeight="1" x14ac:dyDescent="0.25">
      <c r="B130" s="60" t="s">
        <v>111</v>
      </c>
    </row>
    <row r="131" spans="2:2" ht="15.95" customHeight="1" x14ac:dyDescent="0.25">
      <c r="B131" s="60" t="s">
        <v>111</v>
      </c>
    </row>
    <row r="132" spans="2:2" ht="15.95" customHeight="1" x14ac:dyDescent="0.25">
      <c r="B132" s="60" t="s">
        <v>111</v>
      </c>
    </row>
    <row r="133" spans="2:2" ht="15.95" customHeight="1" x14ac:dyDescent="0.25">
      <c r="B133" s="60" t="s">
        <v>111</v>
      </c>
    </row>
    <row r="134" spans="2:2" ht="15.95" customHeight="1" x14ac:dyDescent="0.25">
      <c r="B134" s="60" t="s">
        <v>111</v>
      </c>
    </row>
    <row r="135" spans="2:2" x14ac:dyDescent="0.25">
      <c r="B135" s="60" t="s">
        <v>111</v>
      </c>
    </row>
    <row r="136" spans="2:2" ht="18" customHeight="1" x14ac:dyDescent="0.25">
      <c r="B136" s="60" t="s">
        <v>111</v>
      </c>
    </row>
    <row r="137" spans="2:2" ht="18" customHeight="1" x14ac:dyDescent="0.25">
      <c r="B137" s="60" t="s">
        <v>111</v>
      </c>
    </row>
    <row r="138" spans="2:2" x14ac:dyDescent="0.25">
      <c r="B138" s="60" t="s">
        <v>111</v>
      </c>
    </row>
    <row r="139" spans="2:2" x14ac:dyDescent="0.25">
      <c r="B139" s="60" t="s">
        <v>111</v>
      </c>
    </row>
    <row r="140" spans="2:2" x14ac:dyDescent="0.25">
      <c r="B140" s="60" t="s">
        <v>111</v>
      </c>
    </row>
    <row r="141" spans="2:2" x14ac:dyDescent="0.25">
      <c r="B141" s="60" t="s">
        <v>111</v>
      </c>
    </row>
    <row r="142" spans="2:2" x14ac:dyDescent="0.25">
      <c r="B142" s="60" t="s">
        <v>111</v>
      </c>
    </row>
    <row r="143" spans="2:2" x14ac:dyDescent="0.25">
      <c r="B143" s="60" t="s">
        <v>111</v>
      </c>
    </row>
    <row r="144" spans="2:2" x14ac:dyDescent="0.25">
      <c r="B144" s="60" t="s">
        <v>111</v>
      </c>
    </row>
    <row r="145" spans="2:3" x14ac:dyDescent="0.25">
      <c r="B145" s="60" t="s">
        <v>111</v>
      </c>
    </row>
    <row r="146" spans="2:3" x14ac:dyDescent="0.25">
      <c r="B146" s="60" t="s">
        <v>111</v>
      </c>
    </row>
    <row r="147" spans="2:3" x14ac:dyDescent="0.25">
      <c r="B147" s="60" t="s">
        <v>111</v>
      </c>
    </row>
    <row r="148" spans="2:3" x14ac:dyDescent="0.25">
      <c r="B148" s="60" t="s">
        <v>111</v>
      </c>
    </row>
    <row r="149" spans="2:3" x14ac:dyDescent="0.25">
      <c r="B149" s="60" t="s">
        <v>111</v>
      </c>
    </row>
    <row r="150" spans="2:3" x14ac:dyDescent="0.25">
      <c r="B150" s="60" t="s">
        <v>111</v>
      </c>
    </row>
    <row r="151" spans="2:3" x14ac:dyDescent="0.25">
      <c r="B151" s="60" t="s">
        <v>111</v>
      </c>
      <c r="C151" s="61"/>
    </row>
    <row r="152" spans="2:3" x14ac:dyDescent="0.25">
      <c r="B152" s="60" t="s">
        <v>111</v>
      </c>
      <c r="C152" s="61"/>
    </row>
    <row r="153" spans="2:3" x14ac:dyDescent="0.25">
      <c r="B153" s="60" t="s">
        <v>111</v>
      </c>
      <c r="C153" s="61"/>
    </row>
    <row r="154" spans="2:3" x14ac:dyDescent="0.25">
      <c r="B154" s="60" t="s">
        <v>111</v>
      </c>
      <c r="C154" s="61"/>
    </row>
    <row r="155" spans="2:3" x14ac:dyDescent="0.25">
      <c r="B155" s="60" t="s">
        <v>111</v>
      </c>
      <c r="C155" s="61"/>
    </row>
    <row r="156" spans="2:3" x14ac:dyDescent="0.25">
      <c r="B156" s="60" t="s">
        <v>111</v>
      </c>
      <c r="C156" s="61"/>
    </row>
    <row r="157" spans="2:3" x14ac:dyDescent="0.25">
      <c r="B157" s="60" t="s">
        <v>111</v>
      </c>
      <c r="C157" s="61"/>
    </row>
    <row r="158" spans="2:3" x14ac:dyDescent="0.25">
      <c r="B158" s="60" t="s">
        <v>111</v>
      </c>
      <c r="C158" s="61"/>
    </row>
    <row r="159" spans="2:3" x14ac:dyDescent="0.25">
      <c r="B159" s="60" t="s">
        <v>111</v>
      </c>
      <c r="C159" s="61"/>
    </row>
    <row r="160" spans="2:3" x14ac:dyDescent="0.25">
      <c r="B160" s="60" t="s">
        <v>111</v>
      </c>
      <c r="C160" s="61"/>
    </row>
    <row r="161" spans="2:3" x14ac:dyDescent="0.25">
      <c r="B161" s="60" t="s">
        <v>111</v>
      </c>
      <c r="C161" s="61"/>
    </row>
    <row r="162" spans="2:3" x14ac:dyDescent="0.25">
      <c r="B162" s="60" t="s">
        <v>111</v>
      </c>
      <c r="C162" s="61"/>
    </row>
    <row r="163" spans="2:3" x14ac:dyDescent="0.25">
      <c r="B163" s="60" t="s">
        <v>111</v>
      </c>
      <c r="C163" s="61"/>
    </row>
    <row r="164" spans="2:3" x14ac:dyDescent="0.25">
      <c r="B164" s="60" t="s">
        <v>111</v>
      </c>
      <c r="C164" s="61"/>
    </row>
    <row r="165" spans="2:3" x14ac:dyDescent="0.25">
      <c r="B165" s="60" t="s">
        <v>111</v>
      </c>
      <c r="C165" s="61"/>
    </row>
    <row r="166" spans="2:3" x14ac:dyDescent="0.25">
      <c r="B166" s="60" t="s">
        <v>111</v>
      </c>
      <c r="C166" s="61"/>
    </row>
  </sheetData>
  <mergeCells count="27">
    <mergeCell ref="A128:D128"/>
    <mergeCell ref="A86:D86"/>
    <mergeCell ref="A87:D87"/>
    <mergeCell ref="A88:D88"/>
    <mergeCell ref="A89:D89"/>
    <mergeCell ref="A91:A93"/>
    <mergeCell ref="B91:B93"/>
    <mergeCell ref="C91:D91"/>
    <mergeCell ref="C92:C93"/>
    <mergeCell ref="D92:D93"/>
    <mergeCell ref="A46:D46"/>
    <mergeCell ref="A47:D47"/>
    <mergeCell ref="A48:D48"/>
    <mergeCell ref="A49:D49"/>
    <mergeCell ref="A51:A53"/>
    <mergeCell ref="B51:B53"/>
    <mergeCell ref="C51:D51"/>
    <mergeCell ref="C52:C53"/>
    <mergeCell ref="D52:D53"/>
    <mergeCell ref="A1:D1"/>
    <mergeCell ref="A2:D2"/>
    <mergeCell ref="A3:D3"/>
    <mergeCell ref="A5:A7"/>
    <mergeCell ref="B5:B7"/>
    <mergeCell ref="C5:D5"/>
    <mergeCell ref="C6:C7"/>
    <mergeCell ref="D6:D7"/>
  </mergeCells>
  <printOptions horizontalCentered="1"/>
  <pageMargins left="0.39370078740157483" right="0.39370078740157483" top="0.98425196850393704" bottom="0.98425196850393704" header="0.51181102362204722" footer="0.47244094488188981"/>
  <pageSetup scale="84" orientation="portrait" horizontalDpi="300" verticalDpi="300" r:id="rId1"/>
  <headerFooter alignWithMargins="0"/>
  <rowBreaks count="2" manualBreakCount="2">
    <brk id="45" max="3" man="1"/>
    <brk id="8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C30</vt:lpstr>
      <vt:lpstr>'C30'!A_impresión_IM</vt:lpstr>
      <vt:lpstr>'C30'!Área_de_impresión</vt:lpstr>
      <vt:lpstr>'C30'!Títulos_a_imprimir_IM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2021-03-17T19:59:08Z</dcterms:created>
  <dcterms:modified xsi:type="dcterms:W3CDTF">2021-03-17T19:59:36Z</dcterms:modified>
</cp:coreProperties>
</file>