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048762AE-E6AC-403C-9251-45408B5DBE7A}" xr6:coauthVersionLast="44" xr6:coauthVersionMax="44" xr10:uidLastSave="{00000000-0000-0000-0000-000000000000}"/>
  <bookViews>
    <workbookView xWindow="0" yWindow="375" windowWidth="24000" windowHeight="12900" xr2:uid="{FF885880-B435-43DC-8B6A-8B236D19744F}"/>
  </bookViews>
  <sheets>
    <sheet name="C2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'C28'!$A$1:$F$34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'C28'!$A$1:$F$33</definedName>
    <definedName name="_xlnm.Print_Area">#REF!</definedName>
    <definedName name="_xlnm.Database" localSheetId="0">#REF!</definedName>
    <definedName name="_xlnm.Database">#REF!</definedName>
    <definedName name="ccc" localSheetId="0">[2]Mayo!#REF!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[4]C39!$A$7:$E$111</definedName>
    <definedName name="m">[5]C39!$A$7:$E$111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E27" i="1"/>
  <c r="F26" i="1"/>
  <c r="F25" i="1"/>
  <c r="F24" i="1"/>
  <c r="F23" i="1"/>
  <c r="F22" i="1"/>
  <c r="E22" i="1"/>
  <c r="F21" i="1"/>
  <c r="E21" i="1"/>
  <c r="F20" i="1"/>
  <c r="E20" i="1"/>
  <c r="F19" i="1"/>
  <c r="F18" i="1"/>
  <c r="D17" i="1"/>
  <c r="C17" i="1"/>
  <c r="F17" i="1" s="1"/>
  <c r="B17" i="1"/>
  <c r="B15" i="1" s="1"/>
  <c r="D16" i="1"/>
  <c r="F16" i="1" s="1"/>
  <c r="B16" i="1"/>
  <c r="C15" i="1"/>
  <c r="F14" i="1"/>
  <c r="F13" i="1"/>
  <c r="E13" i="1"/>
  <c r="F12" i="1"/>
  <c r="F11" i="1"/>
  <c r="E11" i="1"/>
  <c r="C9" i="1"/>
  <c r="F15" i="1" l="1"/>
  <c r="D15" i="1"/>
  <c r="D9" i="1" s="1"/>
  <c r="E9" i="1" s="1"/>
  <c r="F9" i="1" l="1"/>
</calcChain>
</file>

<file path=xl/sharedStrings.xml><?xml version="1.0" encoding="utf-8"?>
<sst xmlns="http://schemas.openxmlformats.org/spreadsheetml/2006/main" count="36" uniqueCount="35">
  <si>
    <t>Cuadro 28.    CONSULTA, COBERTURA   Y CONCENTRACIÓN DE ATENCION PRENATAL</t>
  </si>
  <si>
    <t xml:space="preserve"> EN EL MINISTERIO DE SALUD, DE LA REPUBLICA DE PANAMA, SEGÚN </t>
  </si>
  <si>
    <t>REGIÓN DE SALUD Y COMARCA INDÍGENA:  AÑO 2019</t>
  </si>
  <si>
    <t>Region de Salud / Comarca Indigena</t>
  </si>
  <si>
    <t xml:space="preserve">Nacidos Vivos                       </t>
  </si>
  <si>
    <t>Consultas</t>
  </si>
  <si>
    <t>%   de   Cobertura  (1)</t>
  </si>
  <si>
    <t>Concentración (2)</t>
  </si>
  <si>
    <t>Total</t>
  </si>
  <si>
    <t>Ingreso + Nuevas en el Año</t>
  </si>
  <si>
    <t>Bocas del Toro..................................</t>
  </si>
  <si>
    <t>Coclé...............................................</t>
  </si>
  <si>
    <t>Colón  ..............................................</t>
  </si>
  <si>
    <t>Chiriquí….........................................</t>
  </si>
  <si>
    <t>Darién.............................................</t>
  </si>
  <si>
    <t>Comarca Emberá.....................................</t>
  </si>
  <si>
    <t>Darién….....................................</t>
  </si>
  <si>
    <t>Herrera…............................................</t>
  </si>
  <si>
    <t>Los Santos…...................................</t>
  </si>
  <si>
    <t>Panamá Este...........................................</t>
  </si>
  <si>
    <t>Metropolitana...........................</t>
  </si>
  <si>
    <t>Panamá Norte………………………...</t>
  </si>
  <si>
    <t>San Miguelito………………...</t>
  </si>
  <si>
    <t>Veraguas…......................................</t>
  </si>
  <si>
    <t>Comarca Kuna Yala…….................</t>
  </si>
  <si>
    <t>Comarca Ngobé Buglé……………..</t>
  </si>
  <si>
    <t>Panamá Oeste ..........................................</t>
  </si>
  <si>
    <t>NOTA: Los datos corresponden a Instalaciones del Ministerio de Salud.</t>
  </si>
  <si>
    <t>...  Cifras no disponibles.</t>
  </si>
  <si>
    <t>(1) Calculado por cada 100 Nacidos Vivos.</t>
  </si>
  <si>
    <t>(2) Se refiere al promedio de consultas por embarazadas atendidas.</t>
  </si>
  <si>
    <t>Fuente Documental: Sistema de Información Estadística en Salud. SIES</t>
  </si>
  <si>
    <t xml:space="preserve"> </t>
  </si>
  <si>
    <t>Fuente Institucional:  Ministerio de Salud, Dirección Nacional de Planificación, Departamento de Registros y Estadística.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</si>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</sst>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_);\(#,##0.0\)"/>
  </numFmts>
  <fonts count="7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ms Rmn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7">
    <xf numFmtId="0" fontId="0" fillId="0" borderId="0" xfId="0"/>
    <xf numFmtId="164" fontId="2" fillId="0" borderId="0" xfId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centerContinuous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wrapText="1"/>
    </xf>
    <xf numFmtId="164" fontId="2" fillId="2" borderId="1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37" fontId="3" fillId="0" borderId="14" xfId="1" applyNumberFormat="1" applyFont="1" applyBorder="1"/>
    <xf numFmtId="37" fontId="3" fillId="0" borderId="15" xfId="1" applyNumberFormat="1" applyFont="1" applyBorder="1"/>
    <xf numFmtId="165" fontId="3" fillId="0" borderId="15" xfId="1" applyNumberFormat="1" applyFont="1" applyBorder="1" applyAlignment="1">
      <alignment horizontal="right"/>
    </xf>
    <xf numFmtId="165" fontId="3" fillId="0" borderId="16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center"/>
    </xf>
    <xf numFmtId="37" fontId="2" fillId="0" borderId="14" xfId="1" applyNumberFormat="1" applyFont="1" applyBorder="1"/>
    <xf numFmtId="37" fontId="2" fillId="0" borderId="15" xfId="1" applyNumberFormat="1" applyFont="1" applyBorder="1"/>
    <xf numFmtId="165" fontId="2" fillId="0" borderId="15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37" fontId="2" fillId="0" borderId="14" xfId="1" quotePrefix="1" applyNumberFormat="1" applyFont="1" applyBorder="1"/>
    <xf numFmtId="0" fontId="3" fillId="0" borderId="0" xfId="2" applyFont="1"/>
    <xf numFmtId="37" fontId="3" fillId="0" borderId="14" xfId="1" quotePrefix="1" applyNumberFormat="1" applyFont="1" applyBorder="1"/>
    <xf numFmtId="165" fontId="3" fillId="0" borderId="0" xfId="1" applyNumberFormat="1" applyFont="1" applyAlignment="1">
      <alignment horizontal="right"/>
    </xf>
    <xf numFmtId="0" fontId="2" fillId="0" borderId="0" xfId="2" applyFont="1"/>
    <xf numFmtId="0" fontId="3" fillId="0" borderId="0" xfId="2" applyFont="1" applyAlignment="1">
      <alignment horizontal="left" indent="2"/>
    </xf>
    <xf numFmtId="164" fontId="3" fillId="0" borderId="0" xfId="3" applyNumberFormat="1" applyFont="1"/>
    <xf numFmtId="164" fontId="3" fillId="0" borderId="0" xfId="3" quotePrefix="1" applyNumberFormat="1" applyFont="1"/>
    <xf numFmtId="164" fontId="3" fillId="0" borderId="17" xfId="3" applyNumberFormat="1" applyFont="1" applyBorder="1" applyAlignment="1">
      <alignment horizontal="left"/>
    </xf>
    <xf numFmtId="37" fontId="3" fillId="0" borderId="18" xfId="1" quotePrefix="1" applyNumberFormat="1" applyFont="1" applyBorder="1"/>
    <xf numFmtId="37" fontId="3" fillId="0" borderId="19" xfId="1" applyNumberFormat="1" applyFont="1" applyBorder="1"/>
    <xf numFmtId="165" fontId="3" fillId="0" borderId="20" xfId="1" applyNumberFormat="1" applyFont="1" applyBorder="1" applyAlignment="1">
      <alignment horizontal="right"/>
    </xf>
    <xf numFmtId="165" fontId="3" fillId="0" borderId="21" xfId="1" applyNumberFormat="1" applyFont="1" applyBorder="1" applyAlignment="1">
      <alignment horizontal="right"/>
    </xf>
    <xf numFmtId="1" fontId="6" fillId="0" borderId="0" xfId="4" applyNumberFormat="1" applyFont="1" applyAlignment="1">
      <alignment horizontal="left"/>
    </xf>
    <xf numFmtId="37" fontId="6" fillId="0" borderId="0" xfId="1" quotePrefix="1" applyNumberFormat="1" applyFont="1"/>
    <xf numFmtId="37" fontId="6" fillId="0" borderId="0" xfId="1" applyNumberFormat="1" applyFont="1"/>
    <xf numFmtId="165" fontId="6" fillId="0" borderId="0" xfId="1" applyNumberFormat="1" applyFont="1" applyAlignment="1">
      <alignment horizontal="right"/>
    </xf>
    <xf numFmtId="164" fontId="6" fillId="0" borderId="0" xfId="5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1" fontId="6" fillId="0" borderId="0" xfId="6" applyNumberFormat="1" applyFont="1" applyAlignment="1">
      <alignment horizontal="left"/>
    </xf>
    <xf numFmtId="1" fontId="3" fillId="0" borderId="0" xfId="6" applyNumberFormat="1" applyFont="1" applyAlignment="1">
      <alignment horizontal="left"/>
    </xf>
    <xf numFmtId="164" fontId="6" fillId="0" borderId="0" xfId="1" applyNumberFormat="1" applyFont="1"/>
    <xf numFmtId="164" fontId="6" fillId="0" borderId="0" xfId="7" applyNumberFormat="1" applyFont="1" applyAlignment="1">
      <alignment horizontal="left"/>
    </xf>
    <xf numFmtId="166" fontId="6" fillId="0" borderId="0" xfId="1" applyNumberFormat="1" applyFont="1"/>
    <xf numFmtId="3" fontId="6" fillId="0" borderId="0" xfId="8" quotePrefix="1" applyNumberFormat="1" applyFont="1" applyAlignment="1">
      <alignment horizontal="left" wrapText="1"/>
    </xf>
    <xf numFmtId="166" fontId="3" fillId="0" borderId="0" xfId="1" applyNumberFormat="1" applyFont="1"/>
  </cellXfs>
  <cellStyles count="9">
    <cellStyle name="Normal" xfId="0" builtinId="0"/>
    <cellStyle name="Normal_COBERTURA POR REGION 2" xfId="1" xr:uid="{E927D19F-44E4-4866-8F8A-B787F2B97A84}"/>
    <cellStyle name="Normal_CUADRO 32 ANUARIO 2004 2" xfId="4" xr:uid="{9C357306-682A-4A75-8875-956937F49394}"/>
    <cellStyle name="Normal_CUADRO 32 ANUARIO 2004 4" xfId="6" xr:uid="{BF0568D3-6CBE-46A8-AD4E-983DB4320C13}"/>
    <cellStyle name="Normal_CUADRO 33 CORREGIDO" xfId="2" xr:uid="{24CDAC1B-CC67-403A-BD2A-56C8F3CC8802}"/>
    <cellStyle name="Normal_CUADRO_31 2003 3" xfId="3" xr:uid="{29B7174A-BBE7-4EC0-BC0C-8446CE0EDD1A}"/>
    <cellStyle name="Normal_CUADRO_31 2003 5" xfId="7" xr:uid="{7374CB84-C345-403D-85A3-DDAFB59FAD37}"/>
    <cellStyle name="Normal_CUADRO_42 2003_cuadro 42" xfId="8" xr:uid="{825C12A4-7F5D-47BC-915D-AE4E4E0AE019}"/>
    <cellStyle name="Normal_PRENATAL POR DISTRITO" xfId="5" xr:uid="{CFD23FB9-6D6A-4505-B507-BDDEE806D2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B5B9-20F8-4475-9137-411D2744A4D0}">
  <sheetPr syncVertical="1" syncRef="A1">
    <pageSetUpPr fitToPage="1"/>
  </sheetPr>
  <dimension ref="A1:IV65"/>
  <sheetViews>
    <sheetView tabSelected="1" view="pageBreakPreview" zoomScaleNormal="100" zoomScaleSheetLayoutView="100" workbookViewId="0">
      <selection activeCell="I13" sqref="I13"/>
    </sheetView>
  </sheetViews>
  <sheetFormatPr baseColWidth="10" defaultColWidth="16.42578125" defaultRowHeight="15.75" x14ac:dyDescent="0.25"/>
  <cols>
    <col min="1" max="1" width="32" style="21" customWidth="1"/>
    <col min="2" max="5" width="13.42578125" style="21" customWidth="1"/>
    <col min="6" max="6" width="15.28515625" style="21" customWidth="1"/>
    <col min="7" max="16384" width="16.42578125" style="21"/>
  </cols>
  <sheetData>
    <row r="1" spans="1:6" s="3" customFormat="1" x14ac:dyDescent="0.25">
      <c r="A1" s="1" t="s">
        <v>0</v>
      </c>
      <c r="B1" s="2"/>
      <c r="C1" s="2"/>
      <c r="D1" s="2"/>
      <c r="E1" s="2"/>
      <c r="F1" s="2"/>
    </row>
    <row r="2" spans="1:6" s="3" customFormat="1" x14ac:dyDescent="0.25">
      <c r="A2" s="1" t="s">
        <v>1</v>
      </c>
      <c r="B2" s="1"/>
      <c r="C2" s="1"/>
      <c r="D2" s="1"/>
      <c r="E2" s="1"/>
      <c r="F2" s="1"/>
    </row>
    <row r="3" spans="1:6" s="3" customFormat="1" x14ac:dyDescent="0.25">
      <c r="A3" s="1" t="s">
        <v>2</v>
      </c>
      <c r="B3" s="1"/>
      <c r="C3" s="1"/>
      <c r="D3" s="1"/>
      <c r="E3" s="1"/>
      <c r="F3" s="1"/>
    </row>
    <row r="4" spans="1:6" s="3" customFormat="1" ht="16.5" thickBot="1" x14ac:dyDescent="0.3">
      <c r="A4" s="4"/>
      <c r="B4" s="5"/>
      <c r="C4" s="5"/>
      <c r="D4" s="5"/>
      <c r="E4" s="5"/>
      <c r="F4" s="5"/>
    </row>
    <row r="5" spans="1:6" s="3" customFormat="1" ht="16.5" thickTop="1" x14ac:dyDescent="0.25">
      <c r="A5" s="6" t="s">
        <v>3</v>
      </c>
      <c r="B5" s="7" t="s">
        <v>4</v>
      </c>
      <c r="C5" s="8" t="s">
        <v>5</v>
      </c>
      <c r="D5" s="9"/>
      <c r="E5" s="7" t="s">
        <v>6</v>
      </c>
      <c r="F5" s="10" t="s">
        <v>7</v>
      </c>
    </row>
    <row r="6" spans="1:6" s="3" customFormat="1" ht="18" customHeight="1" x14ac:dyDescent="0.25">
      <c r="A6" s="11"/>
      <c r="B6" s="12"/>
      <c r="C6" s="13"/>
      <c r="D6" s="14"/>
      <c r="E6" s="12"/>
      <c r="F6" s="15"/>
    </row>
    <row r="7" spans="1:6" s="3" customFormat="1" ht="47.25" customHeight="1" thickBot="1" x14ac:dyDescent="0.3">
      <c r="A7" s="16"/>
      <c r="B7" s="17"/>
      <c r="C7" s="18" t="s">
        <v>8</v>
      </c>
      <c r="D7" s="19" t="s">
        <v>9</v>
      </c>
      <c r="E7" s="17"/>
      <c r="F7" s="20"/>
    </row>
    <row r="8" spans="1:6" ht="9.75" customHeight="1" thickTop="1" x14ac:dyDescent="0.25">
      <c r="B8" s="22"/>
      <c r="C8" s="23"/>
      <c r="D8" s="23"/>
      <c r="E8" s="24"/>
      <c r="F8" s="25"/>
    </row>
    <row r="9" spans="1:6" ht="22.5" customHeight="1" x14ac:dyDescent="0.25">
      <c r="A9" s="26" t="s">
        <v>8</v>
      </c>
      <c r="B9" s="27">
        <v>72456</v>
      </c>
      <c r="C9" s="28">
        <f>+C11+C12+C13+C14+C15++C18+C19+C20+C21+C22+C23+C24+C25+C26+C27</f>
        <v>186514</v>
      </c>
      <c r="D9" s="28">
        <f>+D11+D12+D13+D14+D15++D18+D19+D20+D21+D22+D23+D24+D25+D26+D27</f>
        <v>63921</v>
      </c>
      <c r="E9" s="29">
        <f>+D9/B9*100</f>
        <v>88.220437230871156</v>
      </c>
      <c r="F9" s="30">
        <f>+C9/D9</f>
        <v>2.9178830118427435</v>
      </c>
    </row>
    <row r="10" spans="1:6" ht="9" customHeight="1" x14ac:dyDescent="0.25">
      <c r="B10" s="31"/>
      <c r="C10" s="28"/>
      <c r="D10" s="28"/>
      <c r="E10" s="24"/>
      <c r="F10" s="30"/>
    </row>
    <row r="11" spans="1:6" ht="27" customHeight="1" x14ac:dyDescent="0.25">
      <c r="A11" s="32" t="s">
        <v>10</v>
      </c>
      <c r="B11" s="33">
        <v>4403</v>
      </c>
      <c r="C11" s="23">
        <v>11833</v>
      </c>
      <c r="D11" s="23">
        <v>3975</v>
      </c>
      <c r="E11" s="24">
        <f>+D11/B11*100</f>
        <v>90.279354985237333</v>
      </c>
      <c r="F11" s="34">
        <f>+C11/D11</f>
        <v>2.9768553459119498</v>
      </c>
    </row>
    <row r="12" spans="1:6" ht="27" customHeight="1" x14ac:dyDescent="0.25">
      <c r="A12" s="32" t="s">
        <v>11</v>
      </c>
      <c r="B12" s="33">
        <v>3935</v>
      </c>
      <c r="C12" s="23">
        <v>15946</v>
      </c>
      <c r="D12" s="23">
        <v>5548</v>
      </c>
      <c r="E12" s="24">
        <v>91</v>
      </c>
      <c r="F12" s="34">
        <f t="shared" ref="F12:F27" si="0">+C12/D12</f>
        <v>2.8741888968997835</v>
      </c>
    </row>
    <row r="13" spans="1:6" ht="27" customHeight="1" x14ac:dyDescent="0.25">
      <c r="A13" s="32" t="s">
        <v>12</v>
      </c>
      <c r="B13" s="33">
        <v>5315</v>
      </c>
      <c r="C13" s="23">
        <v>8095</v>
      </c>
      <c r="D13" s="23">
        <v>3476</v>
      </c>
      <c r="E13" s="24">
        <f t="shared" ref="E13:E27" si="1">+D13/B13*100</f>
        <v>65.399811853245524</v>
      </c>
      <c r="F13" s="34">
        <f>+C13/D13</f>
        <v>2.3288262370540851</v>
      </c>
    </row>
    <row r="14" spans="1:6" ht="27" customHeight="1" x14ac:dyDescent="0.25">
      <c r="A14" s="32" t="s">
        <v>13</v>
      </c>
      <c r="B14" s="33">
        <v>8103</v>
      </c>
      <c r="C14" s="23">
        <v>22617</v>
      </c>
      <c r="D14" s="23">
        <v>8226</v>
      </c>
      <c r="E14" s="24">
        <v>91.5</v>
      </c>
      <c r="F14" s="34">
        <f>+C14/D14</f>
        <v>2.7494529540481398</v>
      </c>
    </row>
    <row r="15" spans="1:6" s="3" customFormat="1" ht="27" customHeight="1" x14ac:dyDescent="0.25">
      <c r="A15" s="35" t="s">
        <v>14</v>
      </c>
      <c r="B15" s="31">
        <f>+B16+B17</f>
        <v>1122</v>
      </c>
      <c r="C15" s="28">
        <f>+C16+C17</f>
        <v>6094</v>
      </c>
      <c r="D15" s="28">
        <f>+D16+D17</f>
        <v>1877</v>
      </c>
      <c r="E15" s="24">
        <v>87.3</v>
      </c>
      <c r="F15" s="30">
        <f t="shared" si="0"/>
        <v>3.2466702184336707</v>
      </c>
    </row>
    <row r="16" spans="1:6" ht="27" customHeight="1" x14ac:dyDescent="0.25">
      <c r="A16" s="36" t="s">
        <v>15</v>
      </c>
      <c r="B16" s="33">
        <f>158+40</f>
        <v>198</v>
      </c>
      <c r="C16" s="23">
        <v>1208</v>
      </c>
      <c r="D16" s="23">
        <f>156+251</f>
        <v>407</v>
      </c>
      <c r="E16" s="24">
        <v>85.6</v>
      </c>
      <c r="F16" s="34">
        <f t="shared" si="0"/>
        <v>2.9680589680589682</v>
      </c>
    </row>
    <row r="17" spans="1:256" ht="27" customHeight="1" x14ac:dyDescent="0.25">
      <c r="A17" s="36" t="s">
        <v>16</v>
      </c>
      <c r="B17" s="33">
        <f>246+403+275</f>
        <v>924</v>
      </c>
      <c r="C17" s="23">
        <f>1793+1684+1409</f>
        <v>4886</v>
      </c>
      <c r="D17" s="23">
        <f>313+237+52+219+214+435</f>
        <v>1470</v>
      </c>
      <c r="E17" s="24">
        <v>79.099999999999994</v>
      </c>
      <c r="F17" s="34">
        <f t="shared" si="0"/>
        <v>3.323809523809524</v>
      </c>
    </row>
    <row r="18" spans="1:256" ht="27" customHeight="1" x14ac:dyDescent="0.25">
      <c r="A18" s="32" t="s">
        <v>17</v>
      </c>
      <c r="B18" s="33">
        <v>1555</v>
      </c>
      <c r="C18" s="23">
        <v>4965</v>
      </c>
      <c r="D18" s="23">
        <v>1725</v>
      </c>
      <c r="E18" s="24">
        <v>90.9</v>
      </c>
      <c r="F18" s="34">
        <f t="shared" si="0"/>
        <v>2.8782608695652172</v>
      </c>
    </row>
    <row r="19" spans="1:256" ht="27" customHeight="1" x14ac:dyDescent="0.25">
      <c r="A19" s="32" t="s">
        <v>18</v>
      </c>
      <c r="B19" s="33">
        <v>1118</v>
      </c>
      <c r="C19" s="23">
        <v>3152</v>
      </c>
      <c r="D19" s="23">
        <v>1233</v>
      </c>
      <c r="E19" s="24">
        <v>90.3</v>
      </c>
      <c r="F19" s="34">
        <f t="shared" si="0"/>
        <v>2.5563665855636657</v>
      </c>
    </row>
    <row r="20" spans="1:256" ht="27" customHeight="1" x14ac:dyDescent="0.25">
      <c r="A20" s="37" t="s">
        <v>19</v>
      </c>
      <c r="B20" s="33">
        <v>3092</v>
      </c>
      <c r="C20" s="23">
        <v>5713</v>
      </c>
      <c r="D20" s="23">
        <v>2684</v>
      </c>
      <c r="E20" s="24">
        <f t="shared" si="1"/>
        <v>86.804657179818889</v>
      </c>
      <c r="F20" s="34">
        <f t="shared" si="0"/>
        <v>2.1285394932935917</v>
      </c>
    </row>
    <row r="21" spans="1:256" ht="27" customHeight="1" x14ac:dyDescent="0.25">
      <c r="A21" s="38" t="s">
        <v>20</v>
      </c>
      <c r="B21" s="33">
        <v>12500</v>
      </c>
      <c r="C21" s="23">
        <v>22731</v>
      </c>
      <c r="D21" s="23">
        <v>7304</v>
      </c>
      <c r="E21" s="24">
        <f t="shared" si="1"/>
        <v>58.431999999999995</v>
      </c>
      <c r="F21" s="34">
        <f t="shared" si="0"/>
        <v>3.112130339539978</v>
      </c>
    </row>
    <row r="22" spans="1:256" ht="29.45" customHeight="1" x14ac:dyDescent="0.25">
      <c r="A22" s="38" t="s">
        <v>21</v>
      </c>
      <c r="B22" s="33">
        <v>3985</v>
      </c>
      <c r="C22" s="23">
        <v>7126</v>
      </c>
      <c r="D22" s="23">
        <v>2302</v>
      </c>
      <c r="E22" s="24">
        <f t="shared" si="1"/>
        <v>57.766624843161864</v>
      </c>
      <c r="F22" s="34">
        <f t="shared" si="0"/>
        <v>3.0955690703735881</v>
      </c>
    </row>
    <row r="23" spans="1:256" ht="29.45" customHeight="1" x14ac:dyDescent="0.25">
      <c r="A23" s="38" t="s">
        <v>22</v>
      </c>
      <c r="B23" s="33">
        <v>5256</v>
      </c>
      <c r="C23" s="23">
        <v>18743</v>
      </c>
      <c r="D23" s="23">
        <v>5323</v>
      </c>
      <c r="E23" s="24">
        <v>81.3</v>
      </c>
      <c r="F23" s="34">
        <f t="shared" si="0"/>
        <v>3.5211346984783018</v>
      </c>
    </row>
    <row r="24" spans="1:256" ht="27" customHeight="1" x14ac:dyDescent="0.25">
      <c r="A24" s="32" t="s">
        <v>23</v>
      </c>
      <c r="B24" s="33">
        <v>4331</v>
      </c>
      <c r="C24" s="23">
        <v>12806</v>
      </c>
      <c r="D24" s="23">
        <v>4993</v>
      </c>
      <c r="E24" s="24">
        <v>95.3</v>
      </c>
      <c r="F24" s="34">
        <f t="shared" si="0"/>
        <v>2.5647907069897857</v>
      </c>
    </row>
    <row r="25" spans="1:256" ht="27" customHeight="1" x14ac:dyDescent="0.25">
      <c r="A25" s="32" t="s">
        <v>24</v>
      </c>
      <c r="B25" s="33">
        <v>716</v>
      </c>
      <c r="C25" s="23">
        <v>4339</v>
      </c>
      <c r="D25" s="23">
        <v>1213</v>
      </c>
      <c r="E25" s="24">
        <v>89.4</v>
      </c>
      <c r="F25" s="34">
        <f t="shared" si="0"/>
        <v>3.5770816158285244</v>
      </c>
    </row>
    <row r="26" spans="1:256" ht="27" customHeight="1" x14ac:dyDescent="0.25">
      <c r="A26" s="32" t="s">
        <v>25</v>
      </c>
      <c r="B26" s="33">
        <v>7101</v>
      </c>
      <c r="C26" s="23">
        <v>20111</v>
      </c>
      <c r="D26" s="23">
        <v>7307</v>
      </c>
      <c r="E26" s="24">
        <v>92.9</v>
      </c>
      <c r="F26" s="34">
        <f t="shared" si="0"/>
        <v>2.752292322430546</v>
      </c>
    </row>
    <row r="27" spans="1:256" ht="27" customHeight="1" thickBot="1" x14ac:dyDescent="0.3">
      <c r="A27" s="39" t="s">
        <v>26</v>
      </c>
      <c r="B27" s="40">
        <v>9924</v>
      </c>
      <c r="C27" s="41">
        <v>22243</v>
      </c>
      <c r="D27" s="41">
        <v>6735</v>
      </c>
      <c r="E27" s="42">
        <f t="shared" si="1"/>
        <v>67.865779927448614</v>
      </c>
      <c r="F27" s="43">
        <f t="shared" si="0"/>
        <v>3.3025983667409058</v>
      </c>
    </row>
    <row r="28" spans="1:256" ht="19.5" customHeight="1" thickTop="1" x14ac:dyDescent="0.25">
      <c r="A28" s="44" t="s">
        <v>27</v>
      </c>
      <c r="B28" s="45"/>
      <c r="C28" s="46"/>
      <c r="D28" s="46"/>
      <c r="E28" s="47"/>
      <c r="F28" s="47"/>
    </row>
    <row r="29" spans="1:256" ht="19.5" customHeight="1" x14ac:dyDescent="0.25">
      <c r="A29" s="48" t="s">
        <v>28</v>
      </c>
      <c r="B29" s="45"/>
      <c r="C29" s="46"/>
      <c r="D29" s="46"/>
      <c r="E29" s="47"/>
      <c r="F29" s="47"/>
    </row>
    <row r="30" spans="1:256" ht="15.75" customHeight="1" x14ac:dyDescent="0.25">
      <c r="A30" s="49" t="s">
        <v>29</v>
      </c>
      <c r="B30" s="50"/>
      <c r="C30" s="50"/>
      <c r="D30" s="50"/>
      <c r="E30" s="50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5.75" customHeight="1" x14ac:dyDescent="0.25">
      <c r="A31" s="52" t="s">
        <v>30</v>
      </c>
      <c r="B31" s="50"/>
      <c r="C31" s="50"/>
      <c r="D31" s="50"/>
      <c r="E31" s="50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x14ac:dyDescent="0.25">
      <c r="A32" s="53" t="s">
        <v>31</v>
      </c>
      <c r="B32" s="52"/>
      <c r="C32" s="52"/>
      <c r="D32" s="52"/>
      <c r="E32" s="54" t="s">
        <v>32</v>
      </c>
      <c r="F32" s="52"/>
    </row>
    <row r="33" spans="1:6" ht="31.15" customHeight="1" x14ac:dyDescent="0.25">
      <c r="A33" s="55" t="s">
        <v>33</v>
      </c>
      <c r="B33" s="55"/>
      <c r="C33" s="55"/>
      <c r="D33" s="55"/>
      <c r="E33" s="55"/>
      <c r="F33" s="55"/>
    </row>
    <row r="34" spans="1:6" x14ac:dyDescent="0.25">
      <c r="D34" s="21" t="s">
        <v>34</v>
      </c>
      <c r="E34" s="56"/>
    </row>
    <row r="35" spans="1:6" x14ac:dyDescent="0.25">
      <c r="E35" s="56"/>
    </row>
    <row r="36" spans="1:6" x14ac:dyDescent="0.25">
      <c r="E36" s="56"/>
    </row>
    <row r="37" spans="1:6" x14ac:dyDescent="0.25">
      <c r="E37" s="56"/>
    </row>
    <row r="38" spans="1:6" x14ac:dyDescent="0.25">
      <c r="E38" s="56"/>
    </row>
    <row r="39" spans="1:6" x14ac:dyDescent="0.25">
      <c r="E39" s="56"/>
    </row>
    <row r="40" spans="1:6" x14ac:dyDescent="0.25">
      <c r="E40" s="56"/>
    </row>
    <row r="41" spans="1:6" x14ac:dyDescent="0.25">
      <c r="E41" s="56"/>
    </row>
    <row r="42" spans="1:6" x14ac:dyDescent="0.25">
      <c r="E42" s="56"/>
    </row>
    <row r="43" spans="1:6" x14ac:dyDescent="0.25">
      <c r="E43" s="56"/>
    </row>
    <row r="44" spans="1:6" x14ac:dyDescent="0.25">
      <c r="E44" s="56"/>
    </row>
    <row r="45" spans="1:6" x14ac:dyDescent="0.25">
      <c r="E45" s="56"/>
    </row>
    <row r="46" spans="1:6" x14ac:dyDescent="0.25">
      <c r="E46" s="56"/>
    </row>
    <row r="47" spans="1:6" x14ac:dyDescent="0.25">
      <c r="E47" s="56"/>
    </row>
    <row r="48" spans="1:6" x14ac:dyDescent="0.25">
      <c r="E48" s="56"/>
    </row>
    <row r="49" spans="5:5" x14ac:dyDescent="0.25">
      <c r="E49" s="56"/>
    </row>
    <row r="50" spans="5:5" x14ac:dyDescent="0.25">
      <c r="E50" s="56"/>
    </row>
    <row r="51" spans="5:5" x14ac:dyDescent="0.25">
      <c r="E51" s="56"/>
    </row>
    <row r="52" spans="5:5" x14ac:dyDescent="0.25">
      <c r="E52" s="56"/>
    </row>
    <row r="53" spans="5:5" x14ac:dyDescent="0.25">
      <c r="E53" s="56"/>
    </row>
    <row r="54" spans="5:5" x14ac:dyDescent="0.25">
      <c r="E54" s="56"/>
    </row>
    <row r="55" spans="5:5" x14ac:dyDescent="0.25">
      <c r="E55" s="56"/>
    </row>
    <row r="56" spans="5:5" x14ac:dyDescent="0.25">
      <c r="E56" s="56"/>
    </row>
    <row r="57" spans="5:5" x14ac:dyDescent="0.25">
      <c r="E57" s="56"/>
    </row>
    <row r="58" spans="5:5" x14ac:dyDescent="0.25">
      <c r="E58" s="56"/>
    </row>
    <row r="59" spans="5:5" x14ac:dyDescent="0.25">
      <c r="E59" s="56"/>
    </row>
    <row r="60" spans="5:5" x14ac:dyDescent="0.25">
      <c r="E60" s="56"/>
    </row>
    <row r="61" spans="5:5" x14ac:dyDescent="0.25">
      <c r="E61" s="56"/>
    </row>
    <row r="62" spans="5:5" x14ac:dyDescent="0.25">
      <c r="E62" s="56"/>
    </row>
    <row r="63" spans="5:5" x14ac:dyDescent="0.25">
      <c r="E63" s="56"/>
    </row>
    <row r="64" spans="5:5" x14ac:dyDescent="0.25">
      <c r="E64" s="56"/>
    </row>
    <row r="65" spans="5:5" x14ac:dyDescent="0.25">
      <c r="E65" s="56"/>
    </row>
  </sheetData>
  <mergeCells count="9">
    <mergeCell ref="A33:F33"/>
    <mergeCell ref="A1:F1"/>
    <mergeCell ref="A2:F2"/>
    <mergeCell ref="A3:F3"/>
    <mergeCell ref="A5:A7"/>
    <mergeCell ref="B5:B7"/>
    <mergeCell ref="C5:D6"/>
    <mergeCell ref="E5:E7"/>
    <mergeCell ref="F5:F7"/>
  </mergeCells>
  <printOptions horizontalCentered="1"/>
  <pageMargins left="0.98425196850393704" right="0.9055118110236221" top="1.1811023622047245" bottom="0.98425196850393704" header="0.51181102362204722" footer="0.31496062992125984"/>
  <pageSetup scale="8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C28</vt:lpstr>
      <vt:lpstr>'C28'!A_impresión_IM</vt:lpstr>
      <vt:lpstr>'C28'!Área_de_impresión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2021-03-17T19:57:35Z</dcterms:created>
  <dcterms:modified xsi:type="dcterms:W3CDTF">2021-03-17T19:58:09Z</dcterms:modified>
</cp:coreProperties>
</file>