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uilar\Documents\Marisol Mis Documentos\Marisol\4.Boletines\"/>
    </mc:Choice>
  </mc:AlternateContent>
  <xr:revisionPtr revIDLastSave="0" documentId="8_{27420DE9-BA1E-4D52-ACD1-2A2047268720}" xr6:coauthVersionLast="45" xr6:coauthVersionMax="45" xr10:uidLastSave="{00000000-0000-0000-0000-000000000000}"/>
  <bookViews>
    <workbookView xWindow="-120" yWindow="-120" windowWidth="24240" windowHeight="13740" xr2:uid="{694BB7D6-B756-41D9-9087-77E870FF2DA2}"/>
  </bookViews>
  <sheets>
    <sheet name="C-17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key2" localSheetId="0" hidden="1">#REF!</definedName>
    <definedName name="______________________key2" hidden="1">#REF!</definedName>
    <definedName name="______________________R" localSheetId="0">#REF!</definedName>
    <definedName name="______________________R">#REF!</definedName>
    <definedName name="_____________________key2" localSheetId="0" hidden="1">#REF!</definedName>
    <definedName name="_____________________key2" hidden="1">#REF!</definedName>
    <definedName name="_____________________R">#REF!</definedName>
    <definedName name="____________________key2" hidden="1">#REF!</definedName>
    <definedName name="____________________R">#REF!</definedName>
    <definedName name="___________________R">#REF!</definedName>
    <definedName name="__________________key2" hidden="1">#REF!</definedName>
    <definedName name="__________________R">#REF!</definedName>
    <definedName name="_________________R">#REF!</definedName>
    <definedName name="________________key2" hidden="1">#REF!</definedName>
    <definedName name="________________R">#REF!</definedName>
    <definedName name="_______________key2" hidden="1">#REF!</definedName>
    <definedName name="_______________R">#REF!</definedName>
    <definedName name="______________key2" hidden="1">#REF!</definedName>
    <definedName name="______________R">#REF!</definedName>
    <definedName name="_____________key2" hidden="1">#REF!</definedName>
    <definedName name="_____________R">#REF!</definedName>
    <definedName name="____________key2" hidden="1">#REF!</definedName>
    <definedName name="____________R">#REF!</definedName>
    <definedName name="___________key2" hidden="1">#REF!</definedName>
    <definedName name="___________R">#REF!</definedName>
    <definedName name="__________key2" hidden="1">#REF!</definedName>
    <definedName name="__________R">#REF!</definedName>
    <definedName name="_________key2" hidden="1">#REF!</definedName>
    <definedName name="_________R">#REF!</definedName>
    <definedName name="________key2" hidden="1">#REF!</definedName>
    <definedName name="________R">#REF!</definedName>
    <definedName name="_______key2" hidden="1">#REF!</definedName>
    <definedName name="_______R">#REF!</definedName>
    <definedName name="______key2" hidden="1">#REF!</definedName>
    <definedName name="______R">#REF!</definedName>
    <definedName name="_____key2" hidden="1">#REF!</definedName>
    <definedName name="_____R">#REF!</definedName>
    <definedName name="____key2" hidden="1">#REF!</definedName>
    <definedName name="____R" localSheetId="0">#REF!</definedName>
    <definedName name="____R">#REF!</definedName>
    <definedName name="___key2" hidden="1">#REF!</definedName>
    <definedName name="___R" localSheetId="0">#REF!</definedName>
    <definedName name="___R">#REF!</definedName>
    <definedName name="__key2" localSheetId="0" hidden="1">#REF!</definedName>
    <definedName name="__key2" hidden="1">#REF!</definedName>
    <definedName name="__R">#REF!</definedName>
    <definedName name="_14" hidden="1">#REF!</definedName>
    <definedName name="_30" hidden="1">#REF!</definedName>
    <definedName name="_Key1" hidden="1">#REF!</definedName>
    <definedName name="_Key2" hidden="1">#REF!</definedName>
    <definedName name="_Order1" hidden="1">0</definedName>
    <definedName name="_Order2" hidden="1">255</definedName>
    <definedName name="_R" localSheetId="0">#REF!</definedName>
    <definedName name="_R">#REF!</definedName>
    <definedName name="_Sort" localSheetId="0" hidden="1">#REF!</definedName>
    <definedName name="_Sort" hidden="1">#REF!</definedName>
    <definedName name="A_impresión_IM" localSheetId="0">#REF!</definedName>
    <definedName name="A_impresión_IM">#REF!</definedName>
    <definedName name="adolescentes" hidden="1">#REF!</definedName>
    <definedName name="_xlnm.Print_Area" localSheetId="0">'C-17'!$A$1:$X$28</definedName>
    <definedName name="_xlnm.Print_Area">#REF!</definedName>
    <definedName name="_xlnm.Database" localSheetId="0">#REF!</definedName>
    <definedName name="_xlnm.Database">#REF!</definedName>
    <definedName name="ccc">[2]Mayo!#REF!</definedName>
    <definedName name="CENTROS" localSheetId="0">#REF!</definedName>
    <definedName name="CENTROS">#REF!</definedName>
    <definedName name="D" localSheetId="0">[3]C39!$A$7:$E$111</definedName>
    <definedName name="D">[4]C39!$A$7:$E$111</definedName>
    <definedName name="D2019." localSheetId="0">#REF!</definedName>
    <definedName name="D2019.">#REF!</definedName>
    <definedName name="Excel_BuiltIn_Print_Area_5" localSheetId="0">[2]Mayo!#REF!</definedName>
    <definedName name="Excel_BuiltIn_Print_Area_5">[2]Mayo!#REF!</definedName>
    <definedName name="hijo" localSheetId="0" hidden="1">#REF!</definedName>
    <definedName name="hijo" hidden="1">#REF!</definedName>
    <definedName name="key" localSheetId="0">#REF!</definedName>
    <definedName name="key">#REF!</definedName>
    <definedName name="m">[5]C39!$A$7:$E$111</definedName>
    <definedName name="mary" localSheetId="0">#REF!</definedName>
    <definedName name="mary">#REF!</definedName>
    <definedName name="PRODUCCION_SERV">#REF!</definedName>
    <definedName name="ser" localSheetId="0">#REF!</definedName>
    <definedName name="ser">#REF!</definedName>
    <definedName name="SERVICIO" localSheetId="0" hidden="1">#REF!</definedName>
    <definedName name="SERVICIO" hidden="1">#REF!</definedName>
    <definedName name="y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1" l="1"/>
  <c r="B24" i="1"/>
  <c r="C23" i="1"/>
  <c r="B23" i="1"/>
  <c r="C22" i="1"/>
  <c r="B22" i="1"/>
  <c r="B21" i="1"/>
  <c r="C20" i="1"/>
  <c r="B20" i="1"/>
  <c r="E19" i="1"/>
  <c r="C19" i="1"/>
  <c r="B19" i="1"/>
  <c r="C18" i="1"/>
  <c r="B18" i="1"/>
  <c r="C17" i="1"/>
  <c r="B17" i="1" s="1"/>
  <c r="C16" i="1"/>
  <c r="B16" i="1"/>
  <c r="C15" i="1"/>
  <c r="B15" i="1"/>
  <c r="C14" i="1"/>
  <c r="B14" i="1"/>
  <c r="C13" i="1"/>
  <c r="B13" i="1" s="1"/>
  <c r="C12" i="1"/>
  <c r="B12" i="1"/>
  <c r="M11" i="1"/>
  <c r="E11" i="1"/>
  <c r="C11" i="1"/>
  <c r="B11" i="1"/>
  <c r="C10" i="1"/>
  <c r="B10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 s="1"/>
</calcChain>
</file>

<file path=xl/sharedStrings.xml><?xml version="1.0" encoding="utf-8"?>
<sst xmlns="http://schemas.openxmlformats.org/spreadsheetml/2006/main" count="25" uniqueCount="25">
  <si>
    <t>Cuadro Nº 17     CASOS REPORTADOS DE SIDA POR REGION DE SALUD, EN LA REPUBLICA DE PANAMA</t>
  </si>
  <si>
    <t xml:space="preserve">                              AÑOS: 1984 - 2020</t>
  </si>
  <si>
    <t>Región de Salud</t>
  </si>
  <si>
    <t>Total</t>
  </si>
  <si>
    <t>Años</t>
  </si>
  <si>
    <t>1984 a 1999</t>
  </si>
  <si>
    <t xml:space="preserve">               Total…………………………….</t>
  </si>
  <si>
    <t>Bocas del Toro............................................</t>
  </si>
  <si>
    <t>Coclé……………………………………</t>
  </si>
  <si>
    <t>Colón……………………………………</t>
  </si>
  <si>
    <t>Chiriquí…………………………………</t>
  </si>
  <si>
    <t>Darien..........................................</t>
  </si>
  <si>
    <t>Herrera.....................................................</t>
  </si>
  <si>
    <t>Los Santos...................................................</t>
  </si>
  <si>
    <t>Panamá Este……………………………..</t>
  </si>
  <si>
    <t>Panamá Oeste……………………………</t>
  </si>
  <si>
    <t>Panamá Metro……………………………</t>
  </si>
  <si>
    <t>San Miguelito……...............................</t>
  </si>
  <si>
    <t>Panamá Norte………………………….</t>
  </si>
  <si>
    <t>Veraguas....................................................</t>
  </si>
  <si>
    <t>Comarca kuna Yala………………………</t>
  </si>
  <si>
    <t>Comarca Ngobe Bugle…………………</t>
  </si>
  <si>
    <t>No Especificado…………………………</t>
  </si>
  <si>
    <t>Fuente Documental:  Departamento de Epidemiologia. Sección de Estadìstica.</t>
  </si>
  <si>
    <t>Fuente Institucional:Dirección de Planificación - Departamento de Registros Médicos y Estadística. MNSA.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</si>
</sst>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11"/>
      <color rgb="FFFF0000"/>
      <name val="Times New Roman"/>
      <family val="1"/>
    </font>
    <font>
      <b/>
      <sz val="11"/>
      <color indexed="8"/>
      <name val="Times New Roman"/>
      <family val="1"/>
    </font>
    <font>
      <b/>
      <sz val="11"/>
      <name val="Calibri"/>
      <family val="2"/>
      <scheme val="minor"/>
    </font>
    <font>
      <sz val="8"/>
      <name val="Times New Roman"/>
      <family val="1"/>
    </font>
    <font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1" fillId="0" borderId="0" xfId="1"/>
    <xf numFmtId="0" fontId="5" fillId="0" borderId="0" xfId="1" applyFont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" fillId="2" borderId="5" xfId="1" applyFill="1" applyBorder="1"/>
    <xf numFmtId="0" fontId="3" fillId="2" borderId="6" xfId="1" applyFont="1" applyFill="1" applyBorder="1" applyAlignment="1">
      <alignment horizontal="left" wrapText="1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1" fillId="2" borderId="3" xfId="1" applyFill="1" applyBorder="1"/>
    <xf numFmtId="0" fontId="1" fillId="2" borderId="2" xfId="1" applyFill="1" applyBorder="1"/>
    <xf numFmtId="0" fontId="1" fillId="2" borderId="4" xfId="1" applyFill="1" applyBorder="1"/>
    <xf numFmtId="0" fontId="3" fillId="3" borderId="8" xfId="1" applyFont="1" applyFill="1" applyBorder="1"/>
    <xf numFmtId="0" fontId="3" fillId="3" borderId="9" xfId="1" applyFont="1" applyFill="1" applyBorder="1"/>
    <xf numFmtId="0" fontId="1" fillId="3" borderId="9" xfId="1" applyFill="1" applyBorder="1"/>
    <xf numFmtId="0" fontId="1" fillId="3" borderId="10" xfId="1" applyFill="1" applyBorder="1"/>
    <xf numFmtId="0" fontId="1" fillId="0" borderId="10" xfId="1" applyBorder="1"/>
    <xf numFmtId="0" fontId="1" fillId="0" borderId="9" xfId="1" applyBorder="1"/>
    <xf numFmtId="0" fontId="6" fillId="3" borderId="8" xfId="1" applyFont="1" applyFill="1" applyBorder="1"/>
    <xf numFmtId="3" fontId="6" fillId="3" borderId="9" xfId="1" applyNumberFormat="1" applyFont="1" applyFill="1" applyBorder="1"/>
    <xf numFmtId="3" fontId="6" fillId="0" borderId="9" xfId="1" applyNumberFormat="1" applyFont="1" applyBorder="1"/>
    <xf numFmtId="0" fontId="7" fillId="0" borderId="9" xfId="1" applyFont="1" applyBorder="1"/>
    <xf numFmtId="0" fontId="7" fillId="0" borderId="0" xfId="1" applyFont="1"/>
    <xf numFmtId="3" fontId="1" fillId="3" borderId="9" xfId="1" applyNumberFormat="1" applyFill="1" applyBorder="1"/>
    <xf numFmtId="3" fontId="1" fillId="3" borderId="10" xfId="1" applyNumberFormat="1" applyFill="1" applyBorder="1"/>
    <xf numFmtId="3" fontId="1" fillId="0" borderId="9" xfId="1" applyNumberFormat="1" applyBorder="1"/>
    <xf numFmtId="3" fontId="1" fillId="0" borderId="10" xfId="1" applyNumberFormat="1" applyBorder="1"/>
    <xf numFmtId="0" fontId="3" fillId="3" borderId="11" xfId="1" applyFont="1" applyFill="1" applyBorder="1"/>
    <xf numFmtId="3" fontId="6" fillId="3" borderId="6" xfId="1" applyNumberFormat="1" applyFont="1" applyFill="1" applyBorder="1"/>
    <xf numFmtId="3" fontId="1" fillId="3" borderId="6" xfId="1" applyNumberFormat="1" applyFill="1" applyBorder="1"/>
    <xf numFmtId="3" fontId="1" fillId="3" borderId="7" xfId="1" applyNumberFormat="1" applyFill="1" applyBorder="1"/>
    <xf numFmtId="0" fontId="1" fillId="3" borderId="7" xfId="1" applyFill="1" applyBorder="1"/>
    <xf numFmtId="0" fontId="1" fillId="0" borderId="7" xfId="1" applyBorder="1"/>
    <xf numFmtId="0" fontId="1" fillId="0" borderId="6" xfId="1" applyBorder="1"/>
    <xf numFmtId="0" fontId="8" fillId="0" borderId="0" xfId="1" applyFont="1"/>
    <xf numFmtId="0" fontId="9" fillId="0" borderId="0" xfId="1" applyFont="1"/>
    <xf numFmtId="0" fontId="0" fillId="0" borderId="0" xfId="1" applyFont="1"/>
    <xf numFmtId="0" fontId="1" fillId="4" borderId="0" xfId="1" applyFill="1"/>
  </cellXfs>
  <cellStyles count="2">
    <cellStyle name="Normal" xfId="0" builtinId="0"/>
    <cellStyle name="Normal 2 3" xfId="1" xr:uid="{BA294A2E-2486-40E6-8423-EBBC696CF2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n%20Nacional/Cuadros%20del%20Boletin%20-%202020.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69\Users\Base_de_Informaci&#243;n\Base%20de%20Datos%20Zoonosis\Zoonosis_2012\cuadro%20Zooonosis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0.1.0.69\Marisol%20-%20Marilexzy\Documents%20and%20Settings\usuario\Mis%20documentos\Anuario%202006\ANUARIO%202006\Documents%20and%20Settings\gmcleary\Mis%20documentos\ANUARIOS\anuario%202004\archivos%20del%20normativo\salud%20bucal\SALUD%20BUCAL\CUADRO_42%202003.xls?4D1E05FD" TargetMode="External"/><Relationship Id="rId1" Type="http://schemas.openxmlformats.org/officeDocument/2006/relationships/externalLinkPath" Target="file:///\\4D1E05FD\CUADRO_4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ario/Mis%20documentos/Anuario%202006/ANUARIO%202006/Documents%20and%20Settings/gmcleary/Mis%20documentos/ANUARIOS/anuario%202004/archivos%20del%20normativo/salud%20bucal/SALUD%20BUCAL/CUADRO_42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STS5\Anuario%202005\Documents%20and%20Settings\gmcleary\Mis%20documentos\ANUARIOS\anuario%202004\archivos%20del%20normativo\salud%20bucal\SALUD%20BUCAL\CUADRO_42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portada"/>
      <sheetName val="Colaboradores"/>
      <sheetName val="Introducción"/>
      <sheetName val="INDICE"/>
      <sheetName val="Signos Convencionales"/>
      <sheetName val="C01 "/>
      <sheetName val="CO2"/>
      <sheetName val="CO3"/>
      <sheetName val="C04"/>
      <sheetName val="C05"/>
      <sheetName val="C06"/>
      <sheetName val="C07"/>
      <sheetName val="C08 "/>
      <sheetName val="C09"/>
      <sheetName val="C10"/>
      <sheetName val="C11"/>
      <sheetName val="C12"/>
      <sheetName val="C13"/>
      <sheetName val="C14"/>
      <sheetName val="C15"/>
      <sheetName val="C16"/>
      <sheetName val="C-17"/>
      <sheetName val="C-18"/>
      <sheetName val="C-22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  <sheetName val="C38"/>
      <sheetName val="C40"/>
      <sheetName val="C41"/>
      <sheetName val="C42"/>
      <sheetName val="C43"/>
      <sheetName val="C44"/>
      <sheetName val="C45"/>
      <sheetName val="C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  <sheetName val="cuad-13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51FDF-1083-42A9-B8BE-49AEFB1CA4A2}">
  <dimension ref="A1:X36"/>
  <sheetViews>
    <sheetView tabSelected="1" view="pageBreakPreview" zoomScaleNormal="100" zoomScaleSheetLayoutView="100" workbookViewId="0">
      <selection activeCell="S10" sqref="S10"/>
    </sheetView>
  </sheetViews>
  <sheetFormatPr baseColWidth="10" defaultColWidth="11.42578125" defaultRowHeight="15" x14ac:dyDescent="0.25"/>
  <cols>
    <col min="1" max="1" width="33.85546875" style="4" customWidth="1"/>
    <col min="2" max="3" width="7.140625" style="4" customWidth="1"/>
    <col min="4" max="19" width="6.5703125" style="4" customWidth="1"/>
    <col min="20" max="20" width="6.7109375" style="4" customWidth="1"/>
    <col min="21" max="21" width="6.7109375" style="43" customWidth="1"/>
    <col min="22" max="22" width="6.7109375" style="4" customWidth="1"/>
    <col min="23" max="24" width="5.28515625" style="4" customWidth="1"/>
    <col min="25" max="16384" width="11.42578125" style="4"/>
  </cols>
  <sheetData>
    <row r="1" spans="1:24" ht="15.75" x14ac:dyDescent="0.25">
      <c r="A1" s="1" t="s">
        <v>0</v>
      </c>
      <c r="B1" s="2"/>
      <c r="C1" s="2"/>
      <c r="D1" s="3"/>
      <c r="E1" s="3"/>
      <c r="F1" s="3"/>
      <c r="G1" s="3"/>
      <c r="H1" s="3"/>
      <c r="I1" s="3"/>
      <c r="U1" s="4"/>
    </row>
    <row r="2" spans="1:24" ht="15.75" x14ac:dyDescent="0.25">
      <c r="A2" s="1" t="s">
        <v>1</v>
      </c>
      <c r="B2" s="2"/>
      <c r="C2" s="2"/>
      <c r="D2" s="3"/>
      <c r="E2" s="3"/>
      <c r="F2" s="3"/>
      <c r="G2" s="3"/>
      <c r="H2" s="3"/>
      <c r="I2" s="3"/>
      <c r="U2" s="4"/>
    </row>
    <row r="3" spans="1:24" x14ac:dyDescent="0.25">
      <c r="A3" s="5"/>
      <c r="B3" s="2"/>
      <c r="C3" s="2"/>
      <c r="U3" s="4"/>
    </row>
    <row r="4" spans="1:24" ht="15.75" thickBot="1" x14ac:dyDescent="0.3">
      <c r="A4" s="2"/>
      <c r="B4" s="2"/>
      <c r="C4" s="2"/>
      <c r="U4" s="4"/>
    </row>
    <row r="5" spans="1:24" ht="21.75" customHeight="1" thickBot="1" x14ac:dyDescent="0.3">
      <c r="A5" s="6" t="s">
        <v>2</v>
      </c>
      <c r="B5" s="7" t="s">
        <v>3</v>
      </c>
      <c r="C5" s="8" t="s">
        <v>4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/>
      <c r="X5" s="10"/>
    </row>
    <row r="6" spans="1:24" ht="35.25" customHeight="1" thickBot="1" x14ac:dyDescent="0.3">
      <c r="A6" s="6"/>
      <c r="B6" s="7"/>
      <c r="C6" s="11" t="s">
        <v>5</v>
      </c>
      <c r="D6" s="12">
        <v>2000</v>
      </c>
      <c r="E6" s="12">
        <v>2001</v>
      </c>
      <c r="F6" s="12">
        <v>2002</v>
      </c>
      <c r="G6" s="12">
        <v>2003</v>
      </c>
      <c r="H6" s="12">
        <v>2004</v>
      </c>
      <c r="I6" s="12">
        <v>2005</v>
      </c>
      <c r="J6" s="12">
        <v>2006</v>
      </c>
      <c r="K6" s="12">
        <v>2007</v>
      </c>
      <c r="L6" s="12">
        <v>2008</v>
      </c>
      <c r="M6" s="12">
        <v>2009</v>
      </c>
      <c r="N6" s="12">
        <v>2010</v>
      </c>
      <c r="O6" s="12">
        <v>2011</v>
      </c>
      <c r="P6" s="13">
        <v>2012</v>
      </c>
      <c r="Q6" s="13">
        <v>2013</v>
      </c>
      <c r="R6" s="14">
        <v>2014</v>
      </c>
      <c r="S6" s="14">
        <v>2015</v>
      </c>
      <c r="T6" s="15">
        <v>2016</v>
      </c>
      <c r="U6" s="15">
        <v>2017</v>
      </c>
      <c r="V6" s="16">
        <v>2018</v>
      </c>
      <c r="W6" s="16">
        <v>2019</v>
      </c>
      <c r="X6" s="17">
        <v>2020</v>
      </c>
    </row>
    <row r="7" spans="1:24" ht="15" customHeight="1" x14ac:dyDescent="0.25">
      <c r="A7" s="18"/>
      <c r="B7" s="19"/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1"/>
      <c r="Q7" s="21"/>
      <c r="R7" s="21"/>
      <c r="S7" s="21"/>
      <c r="T7" s="22"/>
      <c r="U7" s="22"/>
      <c r="V7" s="23"/>
      <c r="W7" s="23"/>
    </row>
    <row r="8" spans="1:24" ht="18" customHeight="1" x14ac:dyDescent="0.25">
      <c r="A8" s="18"/>
      <c r="B8" s="19"/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1"/>
      <c r="Q8" s="21"/>
      <c r="R8" s="21"/>
      <c r="S8" s="21"/>
      <c r="T8" s="22"/>
      <c r="U8" s="22"/>
      <c r="V8" s="23"/>
      <c r="W8" s="23"/>
    </row>
    <row r="9" spans="1:24" ht="18" customHeight="1" x14ac:dyDescent="0.25">
      <c r="A9" s="24" t="s">
        <v>6</v>
      </c>
      <c r="B9" s="25">
        <f>SUM(C9:V9)</f>
        <v>17150</v>
      </c>
      <c r="C9" s="25">
        <f t="shared" ref="C9" si="0">SUM(C10:C25)</f>
        <v>3408</v>
      </c>
      <c r="D9" s="25">
        <f>SUM(D10:D25)</f>
        <v>611</v>
      </c>
      <c r="E9" s="25">
        <f t="shared" ref="E9:X9" si="1">SUM(E10:E25)</f>
        <v>720</v>
      </c>
      <c r="F9" s="25">
        <f t="shared" si="1"/>
        <v>719</v>
      </c>
      <c r="G9" s="25">
        <f t="shared" si="1"/>
        <v>678</v>
      </c>
      <c r="H9" s="25">
        <f t="shared" si="1"/>
        <v>699</v>
      </c>
      <c r="I9" s="25">
        <f t="shared" si="1"/>
        <v>792</v>
      </c>
      <c r="J9" s="25">
        <f t="shared" si="1"/>
        <v>801</v>
      </c>
      <c r="K9" s="25">
        <f t="shared" si="1"/>
        <v>741</v>
      </c>
      <c r="L9" s="25">
        <f t="shared" si="1"/>
        <v>877</v>
      </c>
      <c r="M9" s="25">
        <f t="shared" si="1"/>
        <v>723</v>
      </c>
      <c r="N9" s="25">
        <f t="shared" si="1"/>
        <v>852</v>
      </c>
      <c r="O9" s="25">
        <f t="shared" si="1"/>
        <v>779</v>
      </c>
      <c r="P9" s="25">
        <f t="shared" si="1"/>
        <v>785</v>
      </c>
      <c r="Q9" s="25">
        <f t="shared" si="1"/>
        <v>723</v>
      </c>
      <c r="R9" s="25">
        <f t="shared" si="1"/>
        <v>828</v>
      </c>
      <c r="S9" s="25">
        <f t="shared" si="1"/>
        <v>724</v>
      </c>
      <c r="T9" s="25">
        <f t="shared" si="1"/>
        <v>613</v>
      </c>
      <c r="U9" s="26">
        <f t="shared" si="1"/>
        <v>650</v>
      </c>
      <c r="V9" s="25">
        <f t="shared" si="1"/>
        <v>427</v>
      </c>
      <c r="W9" s="27">
        <f t="shared" si="1"/>
        <v>452</v>
      </c>
      <c r="X9" s="28">
        <f t="shared" si="1"/>
        <v>265</v>
      </c>
    </row>
    <row r="10" spans="1:24" ht="22.5" customHeight="1" x14ac:dyDescent="0.25">
      <c r="A10" s="18" t="s">
        <v>7</v>
      </c>
      <c r="B10" s="25">
        <f>SUM(C10:V10)</f>
        <v>268</v>
      </c>
      <c r="C10" s="25">
        <f>12+2</f>
        <v>14</v>
      </c>
      <c r="D10" s="29">
        <v>1</v>
      </c>
      <c r="E10" s="29">
        <v>1</v>
      </c>
      <c r="F10" s="29">
        <v>2</v>
      </c>
      <c r="G10" s="29">
        <v>6</v>
      </c>
      <c r="H10" s="29">
        <v>9</v>
      </c>
      <c r="I10" s="29">
        <v>9</v>
      </c>
      <c r="J10" s="29">
        <v>21</v>
      </c>
      <c r="K10" s="29">
        <v>7</v>
      </c>
      <c r="L10" s="29">
        <v>12</v>
      </c>
      <c r="M10" s="30">
        <v>7</v>
      </c>
      <c r="N10" s="30">
        <v>23</v>
      </c>
      <c r="O10" s="30">
        <v>5</v>
      </c>
      <c r="P10" s="21">
        <v>17</v>
      </c>
      <c r="Q10" s="22">
        <v>18</v>
      </c>
      <c r="R10" s="21">
        <v>17</v>
      </c>
      <c r="S10" s="21">
        <v>18</v>
      </c>
      <c r="T10" s="21">
        <v>5</v>
      </c>
      <c r="U10" s="23">
        <v>33</v>
      </c>
      <c r="V10" s="23">
        <v>43</v>
      </c>
      <c r="W10" s="23">
        <v>23</v>
      </c>
      <c r="X10" s="4">
        <v>30</v>
      </c>
    </row>
    <row r="11" spans="1:24" ht="22.5" customHeight="1" x14ac:dyDescent="0.25">
      <c r="A11" s="18" t="s">
        <v>8</v>
      </c>
      <c r="B11" s="25">
        <f t="shared" ref="B11:B25" si="2">SUM(C11:V11)</f>
        <v>303</v>
      </c>
      <c r="C11" s="25">
        <f>24+13+25</f>
        <v>62</v>
      </c>
      <c r="D11" s="29">
        <v>11</v>
      </c>
      <c r="E11" s="31">
        <f>5+1</f>
        <v>6</v>
      </c>
      <c r="F11" s="29">
        <v>19</v>
      </c>
      <c r="G11" s="29">
        <v>10</v>
      </c>
      <c r="H11" s="29">
        <v>9</v>
      </c>
      <c r="I11" s="29">
        <v>14</v>
      </c>
      <c r="J11" s="29">
        <v>15</v>
      </c>
      <c r="K11" s="29">
        <v>10</v>
      </c>
      <c r="L11" s="29">
        <v>21</v>
      </c>
      <c r="M11" s="32">
        <f>3+12</f>
        <v>15</v>
      </c>
      <c r="N11" s="30">
        <v>18</v>
      </c>
      <c r="O11" s="30">
        <v>10</v>
      </c>
      <c r="P11" s="21">
        <v>21</v>
      </c>
      <c r="Q11" s="22">
        <v>25</v>
      </c>
      <c r="R11" s="21">
        <v>15</v>
      </c>
      <c r="S11" s="21">
        <v>9</v>
      </c>
      <c r="T11" s="21">
        <v>4</v>
      </c>
      <c r="U11" s="23">
        <v>6</v>
      </c>
      <c r="V11" s="23">
        <v>3</v>
      </c>
      <c r="W11" s="23">
        <v>5</v>
      </c>
      <c r="X11" s="4">
        <v>0</v>
      </c>
    </row>
    <row r="12" spans="1:24" ht="22.5" customHeight="1" x14ac:dyDescent="0.25">
      <c r="A12" s="18" t="s">
        <v>9</v>
      </c>
      <c r="B12" s="25">
        <f t="shared" si="2"/>
        <v>2542</v>
      </c>
      <c r="C12" s="25">
        <f>166+71+75+96</f>
        <v>408</v>
      </c>
      <c r="D12" s="29">
        <v>120</v>
      </c>
      <c r="E12" s="29">
        <v>140</v>
      </c>
      <c r="F12" s="29">
        <v>136</v>
      </c>
      <c r="G12" s="29">
        <v>163</v>
      </c>
      <c r="H12" s="29">
        <v>128</v>
      </c>
      <c r="I12" s="29">
        <v>135</v>
      </c>
      <c r="J12" s="29">
        <v>155</v>
      </c>
      <c r="K12" s="29">
        <v>77</v>
      </c>
      <c r="L12" s="29">
        <v>149</v>
      </c>
      <c r="M12" s="32">
        <v>105</v>
      </c>
      <c r="N12" s="30">
        <v>123</v>
      </c>
      <c r="O12" s="30">
        <v>163</v>
      </c>
      <c r="P12" s="21">
        <v>109</v>
      </c>
      <c r="Q12" s="22">
        <v>74</v>
      </c>
      <c r="R12" s="21">
        <v>105</v>
      </c>
      <c r="S12" s="21">
        <v>94</v>
      </c>
      <c r="T12" s="21">
        <v>74</v>
      </c>
      <c r="U12" s="23">
        <v>44</v>
      </c>
      <c r="V12" s="23">
        <v>40</v>
      </c>
      <c r="W12" s="23">
        <v>22</v>
      </c>
      <c r="X12" s="4">
        <v>33</v>
      </c>
    </row>
    <row r="13" spans="1:24" ht="22.5" customHeight="1" x14ac:dyDescent="0.25">
      <c r="A13" s="18" t="s">
        <v>10</v>
      </c>
      <c r="B13" s="25">
        <f t="shared" si="2"/>
        <v>919</v>
      </c>
      <c r="C13" s="25">
        <f>79+24+18+34</f>
        <v>155</v>
      </c>
      <c r="D13" s="29">
        <v>25</v>
      </c>
      <c r="E13" s="29">
        <v>34</v>
      </c>
      <c r="F13" s="29">
        <v>39</v>
      </c>
      <c r="G13" s="29">
        <v>27</v>
      </c>
      <c r="H13" s="29">
        <v>33</v>
      </c>
      <c r="I13" s="29">
        <v>26</v>
      </c>
      <c r="J13" s="29">
        <v>17</v>
      </c>
      <c r="K13" s="29">
        <v>31</v>
      </c>
      <c r="L13" s="29">
        <v>19</v>
      </c>
      <c r="M13" s="30">
        <v>22</v>
      </c>
      <c r="N13" s="30">
        <v>31</v>
      </c>
      <c r="O13" s="30">
        <v>42</v>
      </c>
      <c r="P13" s="21">
        <v>50</v>
      </c>
      <c r="Q13" s="22">
        <v>67</v>
      </c>
      <c r="R13" s="21">
        <v>58</v>
      </c>
      <c r="S13" s="21">
        <v>30</v>
      </c>
      <c r="T13" s="21">
        <v>56</v>
      </c>
      <c r="U13" s="23">
        <v>76</v>
      </c>
      <c r="V13" s="23">
        <v>81</v>
      </c>
      <c r="W13" s="23">
        <v>73</v>
      </c>
      <c r="X13" s="4">
        <v>33</v>
      </c>
    </row>
    <row r="14" spans="1:24" ht="22.5" customHeight="1" x14ac:dyDescent="0.25">
      <c r="A14" s="18" t="s">
        <v>11</v>
      </c>
      <c r="B14" s="25">
        <f t="shared" si="2"/>
        <v>59</v>
      </c>
      <c r="C14" s="25">
        <f>4+1</f>
        <v>5</v>
      </c>
      <c r="D14" s="29">
        <v>1</v>
      </c>
      <c r="E14" s="29">
        <v>3</v>
      </c>
      <c r="F14" s="29">
        <v>2</v>
      </c>
      <c r="G14" s="29">
        <v>2</v>
      </c>
      <c r="H14" s="29">
        <v>0</v>
      </c>
      <c r="I14" s="29">
        <v>3</v>
      </c>
      <c r="J14" s="29">
        <v>6</v>
      </c>
      <c r="K14" s="29">
        <v>2</v>
      </c>
      <c r="L14" s="29">
        <v>3</v>
      </c>
      <c r="M14" s="30">
        <v>4</v>
      </c>
      <c r="N14" s="30">
        <v>0</v>
      </c>
      <c r="O14" s="30">
        <v>1</v>
      </c>
      <c r="P14" s="21">
        <v>3</v>
      </c>
      <c r="Q14" s="22">
        <v>4</v>
      </c>
      <c r="R14" s="21">
        <v>2</v>
      </c>
      <c r="S14" s="21">
        <v>4</v>
      </c>
      <c r="T14" s="21">
        <v>8</v>
      </c>
      <c r="U14" s="23">
        <v>5</v>
      </c>
      <c r="V14" s="23">
        <v>1</v>
      </c>
      <c r="W14" s="23">
        <v>1</v>
      </c>
      <c r="X14" s="4">
        <v>3</v>
      </c>
    </row>
    <row r="15" spans="1:24" ht="22.5" customHeight="1" x14ac:dyDescent="0.25">
      <c r="A15" s="18" t="s">
        <v>12</v>
      </c>
      <c r="B15" s="25">
        <f t="shared" si="2"/>
        <v>155</v>
      </c>
      <c r="C15" s="25">
        <f>28+5+5+6</f>
        <v>44</v>
      </c>
      <c r="D15" s="29">
        <v>5</v>
      </c>
      <c r="E15" s="29">
        <v>4</v>
      </c>
      <c r="F15" s="29">
        <v>6</v>
      </c>
      <c r="G15" s="29">
        <v>4</v>
      </c>
      <c r="H15" s="29">
        <v>4</v>
      </c>
      <c r="I15" s="29">
        <v>6</v>
      </c>
      <c r="J15" s="29">
        <v>6</v>
      </c>
      <c r="K15" s="29">
        <v>5</v>
      </c>
      <c r="L15" s="29">
        <v>2</v>
      </c>
      <c r="M15" s="30">
        <v>7</v>
      </c>
      <c r="N15" s="30">
        <v>10</v>
      </c>
      <c r="O15" s="30">
        <v>3</v>
      </c>
      <c r="P15" s="21">
        <v>5</v>
      </c>
      <c r="Q15" s="22">
        <v>9</v>
      </c>
      <c r="R15" s="21">
        <v>8</v>
      </c>
      <c r="S15" s="21">
        <v>6</v>
      </c>
      <c r="T15" s="21">
        <v>7</v>
      </c>
      <c r="U15" s="23">
        <v>9</v>
      </c>
      <c r="V15" s="23">
        <v>5</v>
      </c>
      <c r="W15" s="23">
        <v>4</v>
      </c>
      <c r="X15" s="4">
        <v>1</v>
      </c>
    </row>
    <row r="16" spans="1:24" ht="22.5" customHeight="1" x14ac:dyDescent="0.25">
      <c r="A16" s="18" t="s">
        <v>13</v>
      </c>
      <c r="B16" s="25">
        <f t="shared" si="2"/>
        <v>152</v>
      </c>
      <c r="C16" s="25">
        <f>16+3+8</f>
        <v>27</v>
      </c>
      <c r="D16" s="29">
        <v>5</v>
      </c>
      <c r="E16" s="29">
        <v>4</v>
      </c>
      <c r="F16" s="29">
        <v>7</v>
      </c>
      <c r="G16" s="29">
        <v>4</v>
      </c>
      <c r="H16" s="29">
        <v>8</v>
      </c>
      <c r="I16" s="29">
        <v>7</v>
      </c>
      <c r="J16" s="29">
        <v>5</v>
      </c>
      <c r="K16" s="29">
        <v>8</v>
      </c>
      <c r="L16" s="29">
        <v>2</v>
      </c>
      <c r="M16" s="30">
        <v>4</v>
      </c>
      <c r="N16" s="30">
        <v>7</v>
      </c>
      <c r="O16" s="30">
        <v>10</v>
      </c>
      <c r="P16" s="21">
        <v>4</v>
      </c>
      <c r="Q16" s="22">
        <v>4</v>
      </c>
      <c r="R16" s="21">
        <v>6</v>
      </c>
      <c r="S16" s="21">
        <v>7</v>
      </c>
      <c r="T16" s="21">
        <v>19</v>
      </c>
      <c r="U16" s="23">
        <v>9</v>
      </c>
      <c r="V16" s="23">
        <v>5</v>
      </c>
      <c r="W16" s="23">
        <v>6</v>
      </c>
      <c r="X16" s="4">
        <v>4</v>
      </c>
    </row>
    <row r="17" spans="1:24" ht="22.5" customHeight="1" x14ac:dyDescent="0.25">
      <c r="A17" s="18" t="s">
        <v>14</v>
      </c>
      <c r="B17" s="25">
        <f t="shared" si="2"/>
        <v>424</v>
      </c>
      <c r="C17" s="25">
        <f>27+7+9+11</f>
        <v>54</v>
      </c>
      <c r="D17" s="29">
        <v>7</v>
      </c>
      <c r="E17" s="29">
        <v>9</v>
      </c>
      <c r="F17" s="29">
        <v>15</v>
      </c>
      <c r="G17" s="29">
        <v>11</v>
      </c>
      <c r="H17" s="29">
        <v>8</v>
      </c>
      <c r="I17" s="29">
        <v>15</v>
      </c>
      <c r="J17" s="29">
        <v>18</v>
      </c>
      <c r="K17" s="29">
        <v>22</v>
      </c>
      <c r="L17" s="29">
        <v>22</v>
      </c>
      <c r="M17" s="30">
        <v>14</v>
      </c>
      <c r="N17" s="30">
        <v>20</v>
      </c>
      <c r="O17" s="30">
        <v>19</v>
      </c>
      <c r="P17" s="21">
        <v>30</v>
      </c>
      <c r="Q17" s="22">
        <v>23</v>
      </c>
      <c r="R17" s="21">
        <v>34</v>
      </c>
      <c r="S17" s="21">
        <v>28</v>
      </c>
      <c r="T17" s="21">
        <v>36</v>
      </c>
      <c r="U17" s="23">
        <v>23</v>
      </c>
      <c r="V17" s="23">
        <v>16</v>
      </c>
      <c r="W17" s="23">
        <v>10</v>
      </c>
      <c r="X17" s="4">
        <v>7</v>
      </c>
    </row>
    <row r="18" spans="1:24" ht="22.5" customHeight="1" x14ac:dyDescent="0.25">
      <c r="A18" s="18" t="s">
        <v>15</v>
      </c>
      <c r="B18" s="25">
        <f t="shared" si="2"/>
        <v>1875</v>
      </c>
      <c r="C18" s="25">
        <f>156+42+59+78</f>
        <v>335</v>
      </c>
      <c r="D18" s="29">
        <v>75</v>
      </c>
      <c r="E18" s="29">
        <v>65</v>
      </c>
      <c r="F18" s="29">
        <v>72</v>
      </c>
      <c r="G18" s="29">
        <v>79</v>
      </c>
      <c r="H18" s="29">
        <v>68</v>
      </c>
      <c r="I18" s="29">
        <v>84</v>
      </c>
      <c r="J18" s="29">
        <v>77</v>
      </c>
      <c r="K18" s="29">
        <v>110</v>
      </c>
      <c r="L18" s="29">
        <v>97</v>
      </c>
      <c r="M18" s="30">
        <v>86</v>
      </c>
      <c r="N18" s="30">
        <v>101</v>
      </c>
      <c r="O18" s="30">
        <v>108</v>
      </c>
      <c r="P18" s="21">
        <v>87</v>
      </c>
      <c r="Q18" s="22">
        <v>95</v>
      </c>
      <c r="R18" s="21">
        <v>77</v>
      </c>
      <c r="S18" s="21">
        <v>77</v>
      </c>
      <c r="T18" s="21">
        <v>58</v>
      </c>
      <c r="U18" s="23">
        <v>82</v>
      </c>
      <c r="V18" s="23">
        <v>42</v>
      </c>
      <c r="W18" s="23">
        <v>44</v>
      </c>
      <c r="X18" s="4">
        <v>11</v>
      </c>
    </row>
    <row r="19" spans="1:24" ht="22.5" customHeight="1" x14ac:dyDescent="0.25">
      <c r="A19" s="18" t="s">
        <v>16</v>
      </c>
      <c r="B19" s="25">
        <f t="shared" si="2"/>
        <v>6399</v>
      </c>
      <c r="C19" s="25">
        <f>857+193+224+288</f>
        <v>1562</v>
      </c>
      <c r="D19" s="29">
        <v>224</v>
      </c>
      <c r="E19" s="31">
        <f>230+62</f>
        <v>292</v>
      </c>
      <c r="F19" s="29">
        <v>260</v>
      </c>
      <c r="G19" s="29">
        <v>228</v>
      </c>
      <c r="H19" s="29">
        <v>269</v>
      </c>
      <c r="I19" s="29">
        <v>303</v>
      </c>
      <c r="J19" s="29">
        <v>285</v>
      </c>
      <c r="K19" s="29">
        <v>313</v>
      </c>
      <c r="L19" s="29">
        <v>365</v>
      </c>
      <c r="M19" s="30">
        <v>307</v>
      </c>
      <c r="N19" s="30">
        <v>314</v>
      </c>
      <c r="O19" s="30">
        <v>272</v>
      </c>
      <c r="P19" s="21">
        <v>286</v>
      </c>
      <c r="Q19" s="22">
        <v>203</v>
      </c>
      <c r="R19" s="21">
        <v>247</v>
      </c>
      <c r="S19" s="21">
        <v>230</v>
      </c>
      <c r="T19" s="21">
        <v>174</v>
      </c>
      <c r="U19" s="23">
        <v>172</v>
      </c>
      <c r="V19" s="23">
        <v>93</v>
      </c>
      <c r="W19" s="23">
        <v>126</v>
      </c>
      <c r="X19" s="4">
        <v>68</v>
      </c>
    </row>
    <row r="20" spans="1:24" ht="22.5" customHeight="1" x14ac:dyDescent="0.25">
      <c r="A20" s="18" t="s">
        <v>17</v>
      </c>
      <c r="B20" s="25">
        <f t="shared" si="2"/>
        <v>2982</v>
      </c>
      <c r="C20" s="25">
        <f>314+88+113+152</f>
        <v>667</v>
      </c>
      <c r="D20" s="29">
        <v>130</v>
      </c>
      <c r="E20" s="29">
        <v>148</v>
      </c>
      <c r="F20" s="29">
        <v>138</v>
      </c>
      <c r="G20" s="29">
        <v>125</v>
      </c>
      <c r="H20" s="29">
        <v>145</v>
      </c>
      <c r="I20" s="29">
        <v>157</v>
      </c>
      <c r="J20" s="29">
        <v>163</v>
      </c>
      <c r="K20" s="29">
        <v>137</v>
      </c>
      <c r="L20" s="29">
        <v>156</v>
      </c>
      <c r="M20" s="30">
        <v>126</v>
      </c>
      <c r="N20" s="30">
        <v>159</v>
      </c>
      <c r="O20" s="30">
        <v>107</v>
      </c>
      <c r="P20" s="21">
        <v>108</v>
      </c>
      <c r="Q20" s="22">
        <v>114</v>
      </c>
      <c r="R20" s="21">
        <v>158</v>
      </c>
      <c r="S20" s="21">
        <v>100</v>
      </c>
      <c r="T20" s="21">
        <v>56</v>
      </c>
      <c r="U20" s="23">
        <v>60</v>
      </c>
      <c r="V20" s="23">
        <v>28</v>
      </c>
      <c r="W20" s="23">
        <v>41</v>
      </c>
      <c r="X20" s="4">
        <v>25</v>
      </c>
    </row>
    <row r="21" spans="1:24" ht="22.5" customHeight="1" x14ac:dyDescent="0.25">
      <c r="A21" s="18" t="s">
        <v>18</v>
      </c>
      <c r="B21" s="25">
        <f t="shared" si="2"/>
        <v>116</v>
      </c>
      <c r="C21" s="25"/>
      <c r="D21" s="29"/>
      <c r="E21" s="29"/>
      <c r="F21" s="29"/>
      <c r="G21" s="29"/>
      <c r="H21" s="29"/>
      <c r="I21" s="29"/>
      <c r="J21" s="29"/>
      <c r="K21" s="29"/>
      <c r="L21" s="29"/>
      <c r="M21" s="30"/>
      <c r="N21" s="30"/>
      <c r="O21" s="30"/>
      <c r="P21" s="21"/>
      <c r="Q21" s="22">
        <v>1</v>
      </c>
      <c r="R21" s="21">
        <v>2</v>
      </c>
      <c r="S21" s="21">
        <v>22</v>
      </c>
      <c r="T21" s="21">
        <v>47</v>
      </c>
      <c r="U21" s="23">
        <v>35</v>
      </c>
      <c r="V21" s="23">
        <v>9</v>
      </c>
      <c r="W21" s="23">
        <v>21</v>
      </c>
      <c r="X21" s="4">
        <v>4</v>
      </c>
    </row>
    <row r="22" spans="1:24" ht="22.5" customHeight="1" x14ac:dyDescent="0.25">
      <c r="A22" s="18" t="s">
        <v>19</v>
      </c>
      <c r="B22" s="25">
        <f t="shared" si="2"/>
        <v>201</v>
      </c>
      <c r="C22" s="25">
        <f>38+8+11</f>
        <v>57</v>
      </c>
      <c r="D22" s="29">
        <v>2</v>
      </c>
      <c r="E22" s="29">
        <v>5</v>
      </c>
      <c r="F22" s="29">
        <v>7</v>
      </c>
      <c r="G22" s="29">
        <v>8</v>
      </c>
      <c r="H22" s="29">
        <v>6</v>
      </c>
      <c r="I22" s="29">
        <v>9</v>
      </c>
      <c r="J22" s="29">
        <v>9</v>
      </c>
      <c r="K22" s="29">
        <v>6</v>
      </c>
      <c r="L22" s="29">
        <v>9</v>
      </c>
      <c r="M22" s="30">
        <v>4</v>
      </c>
      <c r="N22" s="30">
        <v>9</v>
      </c>
      <c r="O22" s="30">
        <v>11</v>
      </c>
      <c r="P22" s="21">
        <v>11</v>
      </c>
      <c r="Q22" s="22">
        <v>21</v>
      </c>
      <c r="R22" s="21">
        <v>8</v>
      </c>
      <c r="S22" s="21">
        <v>10</v>
      </c>
      <c r="T22" s="21">
        <v>2</v>
      </c>
      <c r="U22" s="23">
        <v>6</v>
      </c>
      <c r="V22" s="23">
        <v>1</v>
      </c>
      <c r="W22" s="23">
        <v>5</v>
      </c>
      <c r="X22" s="4">
        <v>5</v>
      </c>
    </row>
    <row r="23" spans="1:24" ht="22.5" customHeight="1" x14ac:dyDescent="0.25">
      <c r="A23" s="18" t="s">
        <v>20</v>
      </c>
      <c r="B23" s="25">
        <f t="shared" si="2"/>
        <v>137</v>
      </c>
      <c r="C23" s="25">
        <f>14+4</f>
        <v>18</v>
      </c>
      <c r="D23" s="29">
        <v>5</v>
      </c>
      <c r="E23" s="29">
        <v>6</v>
      </c>
      <c r="F23" s="29">
        <v>10</v>
      </c>
      <c r="G23" s="29">
        <v>7</v>
      </c>
      <c r="H23" s="29">
        <v>9</v>
      </c>
      <c r="I23" s="29">
        <v>13</v>
      </c>
      <c r="J23" s="29">
        <v>10</v>
      </c>
      <c r="K23" s="29">
        <v>8</v>
      </c>
      <c r="L23" s="29">
        <v>2</v>
      </c>
      <c r="M23" s="30">
        <v>5</v>
      </c>
      <c r="N23" s="30">
        <v>11</v>
      </c>
      <c r="O23" s="30">
        <v>4</v>
      </c>
      <c r="P23" s="21">
        <v>4</v>
      </c>
      <c r="Q23" s="22">
        <v>5</v>
      </c>
      <c r="R23" s="21">
        <v>11</v>
      </c>
      <c r="S23" s="21">
        <v>5</v>
      </c>
      <c r="T23" s="21">
        <v>1</v>
      </c>
      <c r="U23" s="23">
        <v>0</v>
      </c>
      <c r="V23" s="23">
        <v>3</v>
      </c>
      <c r="W23" s="23">
        <v>2</v>
      </c>
      <c r="X23" s="4">
        <v>0</v>
      </c>
    </row>
    <row r="24" spans="1:24" ht="22.5" customHeight="1" x14ac:dyDescent="0.25">
      <c r="A24" s="18" t="s">
        <v>21</v>
      </c>
      <c r="B24" s="25">
        <f t="shared" si="2"/>
        <v>605</v>
      </c>
      <c r="C24" s="25">
        <v>0</v>
      </c>
      <c r="D24" s="29">
        <v>0</v>
      </c>
      <c r="E24" s="29">
        <v>3</v>
      </c>
      <c r="F24" s="29">
        <v>5</v>
      </c>
      <c r="G24" s="29">
        <v>2</v>
      </c>
      <c r="H24" s="29">
        <v>1</v>
      </c>
      <c r="I24" s="29">
        <v>7</v>
      </c>
      <c r="J24" s="29">
        <v>12</v>
      </c>
      <c r="K24" s="29">
        <v>5</v>
      </c>
      <c r="L24" s="29">
        <v>18</v>
      </c>
      <c r="M24" s="30">
        <v>16</v>
      </c>
      <c r="N24" s="30">
        <v>25</v>
      </c>
      <c r="O24" s="30">
        <v>24</v>
      </c>
      <c r="P24" s="21">
        <v>50</v>
      </c>
      <c r="Q24" s="22">
        <v>60</v>
      </c>
      <c r="R24" s="21">
        <v>80</v>
      </c>
      <c r="S24" s="21">
        <v>84</v>
      </c>
      <c r="T24" s="21">
        <v>66</v>
      </c>
      <c r="U24" s="23">
        <v>90</v>
      </c>
      <c r="V24" s="23">
        <v>57</v>
      </c>
      <c r="W24" s="23">
        <v>69</v>
      </c>
      <c r="X24" s="4">
        <v>41</v>
      </c>
    </row>
    <row r="25" spans="1:24" ht="22.5" customHeight="1" thickBot="1" x14ac:dyDescent="0.3">
      <c r="A25" s="33" t="s">
        <v>22</v>
      </c>
      <c r="B25" s="34">
        <f t="shared" si="2"/>
        <v>13</v>
      </c>
      <c r="C25" s="34">
        <v>0</v>
      </c>
      <c r="D25" s="35">
        <v>0</v>
      </c>
      <c r="E25" s="35">
        <v>0</v>
      </c>
      <c r="F25" s="35">
        <v>1</v>
      </c>
      <c r="G25" s="35">
        <v>2</v>
      </c>
      <c r="H25" s="35">
        <v>2</v>
      </c>
      <c r="I25" s="35">
        <v>4</v>
      </c>
      <c r="J25" s="35">
        <v>2</v>
      </c>
      <c r="K25" s="35">
        <v>0</v>
      </c>
      <c r="L25" s="35">
        <v>0</v>
      </c>
      <c r="M25" s="36">
        <v>1</v>
      </c>
      <c r="N25" s="36">
        <v>1</v>
      </c>
      <c r="O25" s="36">
        <v>0</v>
      </c>
      <c r="P25" s="37">
        <v>0</v>
      </c>
      <c r="Q25" s="38">
        <v>0</v>
      </c>
      <c r="R25" s="37">
        <v>0</v>
      </c>
      <c r="S25" s="37">
        <v>0</v>
      </c>
      <c r="T25" s="37">
        <v>0</v>
      </c>
      <c r="U25" s="39">
        <v>0</v>
      </c>
      <c r="V25" s="39">
        <v>0</v>
      </c>
      <c r="W25" s="39">
        <v>0</v>
      </c>
      <c r="X25" s="38">
        <v>0</v>
      </c>
    </row>
    <row r="26" spans="1:24" x14ac:dyDescent="0.25">
      <c r="A26" s="2"/>
      <c r="B26" s="2"/>
      <c r="C26" s="2"/>
      <c r="U26" s="4"/>
    </row>
    <row r="27" spans="1:24" x14ac:dyDescent="0.25">
      <c r="A27" s="40" t="s">
        <v>23</v>
      </c>
      <c r="B27" s="2"/>
      <c r="C27" s="2"/>
      <c r="U27" s="4"/>
    </row>
    <row r="28" spans="1:24" x14ac:dyDescent="0.25">
      <c r="A28" s="41" t="s">
        <v>24</v>
      </c>
      <c r="B28" s="2"/>
      <c r="C28" s="2"/>
      <c r="U28" s="4"/>
    </row>
    <row r="36" spans="11:11" x14ac:dyDescent="0.25">
      <c r="K36" s="42"/>
    </row>
  </sheetData>
  <mergeCells count="3">
    <mergeCell ref="A5:A6"/>
    <mergeCell ref="B5:B6"/>
    <mergeCell ref="C5:V5"/>
  </mergeCells>
  <printOptions horizontalCentered="1" verticalCentered="1"/>
  <pageMargins left="0.55118110236220474" right="0.55118110236220474" top="0.98425196850393704" bottom="0.98425196850393704" header="0.51181102362204722" footer="0.51181102362204722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C-17</vt:lpstr>
      <vt:lpstr>'C-17'!Área_de_impresión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Aguilar</dc:creator>
  <cp:lastModifiedBy>Marisol Aguilar</cp:lastModifiedBy>
  <dcterms:created xsi:type="dcterms:W3CDTF">2022-10-18T15:30:56Z</dcterms:created>
  <dcterms:modified xsi:type="dcterms:W3CDTF">2022-10-18T15:31:41Z</dcterms:modified>
</cp:coreProperties>
</file>