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\BOLETIN 2019\"/>
    </mc:Choice>
  </mc:AlternateContent>
  <xr:revisionPtr revIDLastSave="0" documentId="8_{896931BD-EEE8-4D7E-838C-D6386D80EC44}" xr6:coauthVersionLast="44" xr6:coauthVersionMax="44" xr10:uidLastSave="{00000000-0000-0000-0000-000000000000}"/>
  <bookViews>
    <workbookView xWindow="0" yWindow="600" windowWidth="24000" windowHeight="12900" xr2:uid="{97DAC532-2619-490B-B627-435343242536}"/>
  </bookViews>
  <sheets>
    <sheet name="C-17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key2" localSheetId="0" hidden="1">#REF!</definedName>
    <definedName name="______________________key2" hidden="1">#REF!</definedName>
    <definedName name="______________________R" localSheetId="0">#REF!</definedName>
    <definedName name="______________________R">#REF!</definedName>
    <definedName name="_____________________key2" localSheetId="0" hidden="1">#REF!</definedName>
    <definedName name="_____________________key2" hidden="1">#REF!</definedName>
    <definedName name="_____________________R" localSheetId="0">#REF!</definedName>
    <definedName name="_____________________R">#REF!</definedName>
    <definedName name="____________________key2" localSheetId="0" hidden="1">#REF!</definedName>
    <definedName name="____________________key2" hidden="1">#REF!</definedName>
    <definedName name="____________________R" localSheetId="0">#REF!</definedName>
    <definedName name="____________________R">#REF!</definedName>
    <definedName name="___________________R" localSheetId="0">#REF!</definedName>
    <definedName name="___________________R">#REF!</definedName>
    <definedName name="__________________key2" localSheetId="0" hidden="1">#REF!</definedName>
    <definedName name="__________________key2" hidden="1">#REF!</definedName>
    <definedName name="__________________R" localSheetId="0">#REF!</definedName>
    <definedName name="__________________R">#REF!</definedName>
    <definedName name="_________________R" localSheetId="0">#REF!</definedName>
    <definedName name="_________________R">#REF!</definedName>
    <definedName name="________________key2" localSheetId="0" hidden="1">#REF!</definedName>
    <definedName name="________________key2" hidden="1">#REF!</definedName>
    <definedName name="________________R" localSheetId="0">#REF!</definedName>
    <definedName name="________________R">#REF!</definedName>
    <definedName name="_______________key2" localSheetId="0" hidden="1">#REF!</definedName>
    <definedName name="_______________key2" hidden="1">#REF!</definedName>
    <definedName name="_______________R" localSheetId="0">#REF!</definedName>
    <definedName name="_______________R">#REF!</definedName>
    <definedName name="______________key2" localSheetId="0" hidden="1">#REF!</definedName>
    <definedName name="______________key2" hidden="1">#REF!</definedName>
    <definedName name="______________R" localSheetId="0">#REF!</definedName>
    <definedName name="______________R">#REF!</definedName>
    <definedName name="_____________key2" localSheetId="0" hidden="1">#REF!</definedName>
    <definedName name="_____________key2" hidden="1">#REF!</definedName>
    <definedName name="_____________R" localSheetId="0">#REF!</definedName>
    <definedName name="_____________R">#REF!</definedName>
    <definedName name="____________key2" localSheetId="0" hidden="1">#REF!</definedName>
    <definedName name="____________key2" hidden="1">#REF!</definedName>
    <definedName name="____________R" localSheetId="0">#REF!</definedName>
    <definedName name="____________R">#REF!</definedName>
    <definedName name="___________key2" localSheetId="0" hidden="1">#REF!</definedName>
    <definedName name="___________key2" hidden="1">#REF!</definedName>
    <definedName name="___________R" localSheetId="0">#REF!</definedName>
    <definedName name="___________R">#REF!</definedName>
    <definedName name="__________key2" localSheetId="0" hidden="1">#REF!</definedName>
    <definedName name="__________key2" hidden="1">#REF!</definedName>
    <definedName name="__________R" localSheetId="0">#REF!</definedName>
    <definedName name="__________R">#REF!</definedName>
    <definedName name="_________key2" localSheetId="0" hidden="1">#REF!</definedName>
    <definedName name="_________key2" hidden="1">#REF!</definedName>
    <definedName name="_________R" localSheetId="0">#REF!</definedName>
    <definedName name="_________R">#REF!</definedName>
    <definedName name="________key2" localSheetId="0" hidden="1">#REF!</definedName>
    <definedName name="________key2" hidden="1">#REF!</definedName>
    <definedName name="________R" localSheetId="0">#REF!</definedName>
    <definedName name="________R">#REF!</definedName>
    <definedName name="_______key2" localSheetId="0" hidden="1">#REF!</definedName>
    <definedName name="_______key2" hidden="1">#REF!</definedName>
    <definedName name="_______R" localSheetId="0">#REF!</definedName>
    <definedName name="_______R">#REF!</definedName>
    <definedName name="______key2" localSheetId="0" hidden="1">#REF!</definedName>
    <definedName name="______key2" hidden="1">#REF!</definedName>
    <definedName name="______R" localSheetId="0">#REF!</definedName>
    <definedName name="______R">#REF!</definedName>
    <definedName name="_____key2" localSheetId="0" hidden="1">#REF!</definedName>
    <definedName name="_____key2" hidden="1">#REF!</definedName>
    <definedName name="_____R" localSheetId="0">#REF!</definedName>
    <definedName name="_____R">#REF!</definedName>
    <definedName name="____key2" localSheetId="0" hidden="1">#REF!</definedName>
    <definedName name="____key2" hidden="1">#REF!</definedName>
    <definedName name="____R" localSheetId="0">#REF!</definedName>
    <definedName name="____R">#REF!</definedName>
    <definedName name="___key2" localSheetId="0" hidden="1">#REF!</definedName>
    <definedName name="___key2" hidden="1">#REF!</definedName>
    <definedName name="___R" localSheetId="0">#REF!</definedName>
    <definedName name="___R">#REF!</definedName>
    <definedName name="__key2" localSheetId="0" hidden="1">#REF!</definedName>
    <definedName name="__key2" hidden="1">#REF!</definedName>
    <definedName name="__R" localSheetId="0">#REF!</definedName>
    <definedName name="__R">#REF!</definedName>
    <definedName name="_14" localSheetId="0" hidden="1">#REF!</definedName>
    <definedName name="_14" hidden="1">#REF!</definedName>
    <definedName name="_30" localSheetId="0" hidden="1">#REF!</definedName>
    <definedName name="_30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255</definedName>
    <definedName name="_R" localSheetId="0">#REF!</definedName>
    <definedName name="_R">#REF!</definedName>
    <definedName name="_Sort" localSheetId="0" hidden="1">#REF!</definedName>
    <definedName name="_Sort" hidden="1">#REF!</definedName>
    <definedName name="A_impresión_IM" localSheetId="0">#REF!</definedName>
    <definedName name="A_impresión_IM">#REF!</definedName>
    <definedName name="adolescentes" localSheetId="0" hidden="1">#REF!</definedName>
    <definedName name="adolescentes" hidden="1">#REF!</definedName>
    <definedName name="_xlnm.Print_Area" localSheetId="0">'C-17'!$A$1:$G$28</definedName>
    <definedName name="_xlnm.Print_Area">#REF!</definedName>
    <definedName name="_xlnm.Database" localSheetId="0">#REF!</definedName>
    <definedName name="_xlnm.Database">#REF!</definedName>
    <definedName name="ccc">[2]Mayo!#REF!</definedName>
    <definedName name="CENTROS" localSheetId="0">#REF!</definedName>
    <definedName name="CENTROS">#REF!</definedName>
    <definedName name="cuadro" hidden="1">#REF!</definedName>
    <definedName name="cuadro25">#REF!</definedName>
    <definedName name="D" localSheetId="0">[3]C39!$A$7:$E$111</definedName>
    <definedName name="D">[4]C39!$A$7:$E$111</definedName>
    <definedName name="D2019.">#REF!</definedName>
    <definedName name="Excel_BuiltIn_Print_Area_5" localSheetId="0">[2]Mayo!#REF!</definedName>
    <definedName name="Excel_BuiltIn_Print_Area_5">[2]Mayo!#REF!</definedName>
    <definedName name="hijo" localSheetId="0" hidden="1">#REF!</definedName>
    <definedName name="hijo" hidden="1">#REF!</definedName>
    <definedName name="key" localSheetId="0">#REF!</definedName>
    <definedName name="key">#REF!</definedName>
    <definedName name="m">[5]C39!$A$7:$E$111</definedName>
    <definedName name="mary" localSheetId="0">#REF!</definedName>
    <definedName name="mary">#REF!</definedName>
    <definedName name="ser" localSheetId="0">#REF!</definedName>
    <definedName name="ser">#REF!</definedName>
    <definedName name="SERVICIO" localSheetId="0" hidden="1">#REF!</definedName>
    <definedName name="SERVICIO" hidden="1">#REF!</definedName>
    <definedName name="yar" localSheetId="0">#REF!</definedName>
    <definedName name="y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G24" i="1" s="1"/>
  <c r="D24" i="1"/>
  <c r="E24" i="1" s="1"/>
  <c r="B24" i="1"/>
  <c r="C24" i="1" s="1"/>
  <c r="F23" i="1"/>
  <c r="B23" i="1" s="1"/>
  <c r="D23" i="1"/>
  <c r="F21" i="1"/>
  <c r="D21" i="1"/>
  <c r="B21" i="1"/>
  <c r="E19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<sst xmlns="http://schemas.openxmlformats.org/spreadsheetml/2006/main" count="35" uniqueCount="33">
  <si>
    <t>Cuadro Nº 17      CASOS Y TASAS DE  NEUMONIA Y BRONCONEUMONIA, EN MENORES DE CINCO</t>
  </si>
  <si>
    <t xml:space="preserve">                           AÑOS, EN LA REPUBLICA DE PANAMÁ.  </t>
  </si>
  <si>
    <t xml:space="preserve">                            AÑOS:  2001 - 2019</t>
  </si>
  <si>
    <t>Años</t>
  </si>
  <si>
    <t>Total de Casos &lt; 5 años</t>
  </si>
  <si>
    <t>&lt;1 Año</t>
  </si>
  <si>
    <t>1 - 4 Años</t>
  </si>
  <si>
    <t>Número</t>
  </si>
  <si>
    <t>Tasa  (1)</t>
  </si>
  <si>
    <t>Tasa (1)</t>
  </si>
  <si>
    <t>Tasa 1/</t>
  </si>
  <si>
    <t>2001………………............................</t>
  </si>
  <si>
    <t>2002………………............................</t>
  </si>
  <si>
    <t>2003………………............................</t>
  </si>
  <si>
    <t>2004……………….............................</t>
  </si>
  <si>
    <t>2005……………….............................</t>
  </si>
  <si>
    <t>2006……………….............................</t>
  </si>
  <si>
    <t>2007……..............................................</t>
  </si>
  <si>
    <t>2008…………….................................</t>
  </si>
  <si>
    <t>2009…….............................................</t>
  </si>
  <si>
    <t>2010……..............................................</t>
  </si>
  <si>
    <t>2011  ………………...............................</t>
  </si>
  <si>
    <t>2012 …………………..............................</t>
  </si>
  <si>
    <t>2013 ……………………...........................</t>
  </si>
  <si>
    <t>2014…………………...............................</t>
  </si>
  <si>
    <t>2015…………………..........................</t>
  </si>
  <si>
    <t>2016………………….........................</t>
  </si>
  <si>
    <t>2017……………….............................</t>
  </si>
  <si>
    <t>2018….................................................</t>
  </si>
  <si>
    <t>2019….................................................</t>
  </si>
  <si>
    <t>(1)  Calculo por 100,000 habitantes con base en la estimación de la población por edad al 1º de  julio del año respectivo.</t>
  </si>
  <si>
    <t>Fuente Documental:   Departamento de Epidemiología. Sección de Estadística.</t>
  </si>
  <si>
    <t>Fuente Institucional: Dirección de Planificación - Departamento de Registros Médicos y Estadística. MINSA.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</si>
</sst>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name val="Calibri"/>
      <family val="2"/>
      <scheme val="minor"/>
    </font>
    <font>
      <sz val="8"/>
      <color indexed="8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0" xfId="1" applyFont="1"/>
    <xf numFmtId="0" fontId="1" fillId="0" borderId="0" xfId="1"/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3" borderId="0" xfId="1" applyFont="1" applyFill="1"/>
    <xf numFmtId="0" fontId="4" fillId="3" borderId="9" xfId="1" applyFont="1" applyFill="1" applyBorder="1"/>
    <xf numFmtId="0" fontId="4" fillId="3" borderId="10" xfId="1" applyFont="1" applyFill="1" applyBorder="1"/>
    <xf numFmtId="0" fontId="4" fillId="3" borderId="11" xfId="1" applyFont="1" applyFill="1" applyBorder="1"/>
    <xf numFmtId="164" fontId="4" fillId="3" borderId="0" xfId="1" applyNumberFormat="1" applyFont="1" applyFill="1"/>
    <xf numFmtId="0" fontId="5" fillId="3" borderId="0" xfId="1" applyFont="1" applyFill="1"/>
    <xf numFmtId="0" fontId="4" fillId="3" borderId="12" xfId="1" applyFont="1" applyFill="1" applyBorder="1"/>
    <xf numFmtId="0" fontId="4" fillId="3" borderId="13" xfId="1" applyFont="1" applyFill="1" applyBorder="1"/>
    <xf numFmtId="0" fontId="2" fillId="4" borderId="0" xfId="1" applyFont="1" applyFill="1"/>
    <xf numFmtId="0" fontId="2" fillId="0" borderId="0" xfId="1" applyFont="1"/>
    <xf numFmtId="164" fontId="2" fillId="4" borderId="0" xfId="1" applyNumberFormat="1" applyFont="1" applyFill="1"/>
    <xf numFmtId="0" fontId="6" fillId="0" borderId="0" xfId="1" applyFont="1"/>
    <xf numFmtId="0" fontId="6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6" fillId="0" borderId="12" xfId="1" applyFont="1" applyBorder="1"/>
    <xf numFmtId="0" fontId="6" fillId="0" borderId="14" xfId="1" applyFont="1" applyBorder="1"/>
    <xf numFmtId="164" fontId="6" fillId="0" borderId="10" xfId="1" applyNumberFormat="1" applyFont="1" applyBorder="1"/>
    <xf numFmtId="0" fontId="7" fillId="0" borderId="14" xfId="1" applyFont="1" applyBorder="1"/>
    <xf numFmtId="0" fontId="7" fillId="0" borderId="11" xfId="1" applyFont="1" applyBorder="1"/>
    <xf numFmtId="0" fontId="7" fillId="0" borderId="10" xfId="1" applyFont="1" applyBorder="1"/>
    <xf numFmtId="0" fontId="7" fillId="0" borderId="12" xfId="1" applyFont="1" applyBorder="1"/>
    <xf numFmtId="0" fontId="8" fillId="0" borderId="0" xfId="1" applyFont="1"/>
    <xf numFmtId="164" fontId="7" fillId="0" borderId="14" xfId="1" applyNumberFormat="1" applyFont="1" applyBorder="1"/>
    <xf numFmtId="0" fontId="7" fillId="0" borderId="9" xfId="1" applyFont="1" applyBorder="1"/>
    <xf numFmtId="164" fontId="7" fillId="0" borderId="0" xfId="1" applyNumberFormat="1" applyFont="1"/>
    <xf numFmtId="0" fontId="7" fillId="0" borderId="5" xfId="1" applyFont="1" applyBorder="1"/>
    <xf numFmtId="0" fontId="7" fillId="0" borderId="15" xfId="1" applyFont="1" applyBorder="1"/>
    <xf numFmtId="164" fontId="7" fillId="0" borderId="16" xfId="1" applyNumberFormat="1" applyFont="1" applyBorder="1"/>
    <xf numFmtId="0" fontId="9" fillId="0" borderId="0" xfId="1" applyFont="1"/>
    <xf numFmtId="164" fontId="1" fillId="0" borderId="0" xfId="1" applyNumberFormat="1"/>
    <xf numFmtId="0" fontId="10" fillId="0" borderId="0" xfId="1" applyFont="1"/>
  </cellXfs>
  <cellStyles count="2">
    <cellStyle name="Normal" xfId="0" builtinId="0"/>
    <cellStyle name="Normal 2 3" xfId="1" xr:uid="{15DA893D-DD7D-447B-88C8-2218E333F9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69\Users\Base_de_Informaci&#243;n\Base%20de%20Datos%20Zoonosis\Zoonosis_2012\cuadro%20Zooonosis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9.46\Documents%20and%20Settings\usuario\Mis%20documentos\Anuario%202006\ANUARIO%202006\Documents%20and%20Settings\gmcleary\Mis%20documentos\ANUARIOS\anuario%202004\archivos%20del%20normativo\salud%20bucal\SALUD%20BUCAL\CUADRO_4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0.26.22\Estadistica\Documents%20and%20Settings\usuario\Mis%20documentos\Anuario%202006\ANUARIO%202006\Documents%20and%20Settings\gmcleary\Mis%20documentos\ANUARIOS\anuario%202004\archivos%20del%20normativo\salud%20bucal\SALUD%20BUCAL\CUADRO_42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STS5\Anuario%202005\Documents%20and%20Settings\gmcleary\Mis%20documentos\ANUARIOS\anuario%202004\archivos%20del%20normativo\salud%20bucal\SALUD%20BUCAL\CUADRO_42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ontraportada"/>
      <sheetName val="Colaboradores"/>
      <sheetName val="Introducción"/>
      <sheetName val="INDICE"/>
      <sheetName val="Signos Convencionales"/>
      <sheetName val="C01 "/>
      <sheetName val="CO2"/>
      <sheetName val="C03"/>
      <sheetName val="C04"/>
      <sheetName val="C05"/>
      <sheetName val="C06"/>
      <sheetName val="C07"/>
      <sheetName val="C08 "/>
      <sheetName val="C09"/>
      <sheetName val="C10"/>
      <sheetName val="C11"/>
      <sheetName val="C12"/>
      <sheetName val="C13"/>
      <sheetName val="C14"/>
      <sheetName val="C15"/>
      <sheetName val="C-16"/>
      <sheetName val="C-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  <sheetName val="C38"/>
      <sheetName val="C39"/>
      <sheetName val="C40"/>
      <sheetName val="C41"/>
      <sheetName val="C42"/>
      <sheetName val="C43"/>
      <sheetName val="C44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E9AF3-189E-47F6-BABF-D2485885EDD4}">
  <dimension ref="A1:Q30"/>
  <sheetViews>
    <sheetView tabSelected="1" view="pageBreakPreview" zoomScaleNormal="100" zoomScaleSheetLayoutView="100" workbookViewId="0">
      <selection activeCell="F22" sqref="F22"/>
    </sheetView>
  </sheetViews>
  <sheetFormatPr baseColWidth="10" defaultColWidth="11.42578125" defaultRowHeight="15" x14ac:dyDescent="0.25"/>
  <cols>
    <col min="1" max="1" width="26.7109375" style="2" customWidth="1"/>
    <col min="2" max="7" width="11.7109375" style="2" customWidth="1"/>
    <col min="8" max="16384" width="11.42578125" style="2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1</v>
      </c>
      <c r="B2" s="1"/>
      <c r="C2" s="1"/>
      <c r="D2" s="1"/>
      <c r="E2" s="1"/>
      <c r="F2" s="1"/>
      <c r="G2" s="1"/>
    </row>
    <row r="3" spans="1:7" ht="15.75" thickBot="1" x14ac:dyDescent="0.3">
      <c r="A3" s="1" t="s">
        <v>2</v>
      </c>
      <c r="B3" s="1"/>
      <c r="D3" s="1"/>
    </row>
    <row r="4" spans="1:7" ht="15.75" hidden="1" thickBot="1" x14ac:dyDescent="0.3">
      <c r="A4" s="1"/>
      <c r="B4" s="1"/>
      <c r="C4" s="1">
        <v>4158783</v>
      </c>
      <c r="D4" s="1"/>
      <c r="E4" s="1">
        <v>74242</v>
      </c>
      <c r="F4" s="1">
        <v>296019</v>
      </c>
      <c r="G4" s="1">
        <v>100000</v>
      </c>
    </row>
    <row r="5" spans="1:7" x14ac:dyDescent="0.25">
      <c r="A5" s="3" t="s">
        <v>3</v>
      </c>
      <c r="B5" s="4" t="s">
        <v>4</v>
      </c>
      <c r="C5" s="5"/>
      <c r="D5" s="4" t="s">
        <v>5</v>
      </c>
      <c r="E5" s="5"/>
      <c r="F5" s="6" t="s">
        <v>6</v>
      </c>
      <c r="G5" s="6"/>
    </row>
    <row r="6" spans="1:7" ht="15.75" thickBot="1" x14ac:dyDescent="0.3">
      <c r="A6" s="7"/>
      <c r="B6" s="8" t="s">
        <v>7</v>
      </c>
      <c r="C6" s="9" t="s">
        <v>8</v>
      </c>
      <c r="D6" s="8" t="s">
        <v>7</v>
      </c>
      <c r="E6" s="10" t="s">
        <v>9</v>
      </c>
      <c r="F6" s="8" t="s">
        <v>7</v>
      </c>
      <c r="G6" s="11" t="s">
        <v>10</v>
      </c>
    </row>
    <row r="7" spans="1:7" ht="22.5" customHeight="1" x14ac:dyDescent="0.25">
      <c r="A7" s="12" t="s">
        <v>11</v>
      </c>
      <c r="B7" s="13">
        <f t="shared" ref="B7:B16" si="0">SUM(D7,F7)</f>
        <v>7787</v>
      </c>
      <c r="C7" s="14">
        <v>2556.8000000000002</v>
      </c>
      <c r="D7" s="13">
        <v>3007</v>
      </c>
      <c r="E7" s="14">
        <v>4885.1000000000004</v>
      </c>
      <c r="F7" s="15">
        <v>4780</v>
      </c>
      <c r="G7" s="12">
        <v>1967</v>
      </c>
    </row>
    <row r="8" spans="1:7" ht="18.75" customHeight="1" x14ac:dyDescent="0.25">
      <c r="A8" s="12" t="s">
        <v>12</v>
      </c>
      <c r="B8" s="13">
        <f t="shared" si="0"/>
        <v>6492</v>
      </c>
      <c r="C8" s="14">
        <v>1912.2</v>
      </c>
      <c r="D8" s="13">
        <v>2495</v>
      </c>
      <c r="E8" s="14">
        <v>3463.6</v>
      </c>
      <c r="F8" s="15">
        <v>3997</v>
      </c>
      <c r="G8" s="12">
        <v>1494.4</v>
      </c>
    </row>
    <row r="9" spans="1:7" ht="18.75" customHeight="1" x14ac:dyDescent="0.25">
      <c r="A9" s="12" t="s">
        <v>13</v>
      </c>
      <c r="B9" s="13">
        <f t="shared" si="0"/>
        <v>7285</v>
      </c>
      <c r="C9" s="14">
        <v>2123.9</v>
      </c>
      <c r="D9" s="13">
        <v>3171</v>
      </c>
      <c r="E9" s="14">
        <v>4487.1000000000004</v>
      </c>
      <c r="F9" s="15">
        <v>4114</v>
      </c>
      <c r="G9" s="12">
        <v>1510.6</v>
      </c>
    </row>
    <row r="10" spans="1:7" ht="18.75" customHeight="1" x14ac:dyDescent="0.25">
      <c r="A10" s="12" t="s">
        <v>14</v>
      </c>
      <c r="B10" s="13">
        <f t="shared" si="0"/>
        <v>7282</v>
      </c>
      <c r="C10" s="14">
        <v>2137.9</v>
      </c>
      <c r="D10" s="13">
        <v>2906</v>
      </c>
      <c r="E10" s="14">
        <v>4187.8999999999996</v>
      </c>
      <c r="F10" s="15">
        <v>4376</v>
      </c>
      <c r="G10" s="12">
        <v>1613.5</v>
      </c>
    </row>
    <row r="11" spans="1:7" ht="18.75" customHeight="1" x14ac:dyDescent="0.25">
      <c r="A11" s="12" t="s">
        <v>15</v>
      </c>
      <c r="B11" s="13">
        <f t="shared" si="0"/>
        <v>7945</v>
      </c>
      <c r="C11" s="14">
        <v>2316.6999999999998</v>
      </c>
      <c r="D11" s="13">
        <v>3393</v>
      </c>
      <c r="E11" s="14">
        <v>4865.6000000000004</v>
      </c>
      <c r="F11" s="15">
        <v>4552</v>
      </c>
      <c r="G11" s="12">
        <v>1666.1</v>
      </c>
    </row>
    <row r="12" spans="1:7" ht="18.75" customHeight="1" x14ac:dyDescent="0.25">
      <c r="A12" s="12" t="s">
        <v>16</v>
      </c>
      <c r="B12" s="13">
        <f t="shared" si="0"/>
        <v>8521</v>
      </c>
      <c r="C12" s="14">
        <v>2469.3000000000002</v>
      </c>
      <c r="D12" s="13">
        <v>3566</v>
      </c>
      <c r="E12" s="14">
        <v>5094.1000000000004</v>
      </c>
      <c r="F12" s="15">
        <v>4955</v>
      </c>
      <c r="G12" s="12">
        <v>1801.3</v>
      </c>
    </row>
    <row r="13" spans="1:7" ht="18.75" customHeight="1" x14ac:dyDescent="0.25">
      <c r="A13" s="12" t="s">
        <v>17</v>
      </c>
      <c r="B13" s="13">
        <f t="shared" si="0"/>
        <v>8931</v>
      </c>
      <c r="C13" s="14">
        <v>2572.1999999999998</v>
      </c>
      <c r="D13" s="13">
        <v>3860</v>
      </c>
      <c r="E13" s="14">
        <v>5492.9</v>
      </c>
      <c r="F13" s="15">
        <v>5071</v>
      </c>
      <c r="G13" s="12">
        <v>1831.1</v>
      </c>
    </row>
    <row r="14" spans="1:7" ht="18.75" customHeight="1" x14ac:dyDescent="0.25">
      <c r="A14" s="12" t="s">
        <v>18</v>
      </c>
      <c r="B14" s="13">
        <f t="shared" si="0"/>
        <v>8912</v>
      </c>
      <c r="C14" s="14">
        <v>2552.9</v>
      </c>
      <c r="D14" s="13">
        <v>3658</v>
      </c>
      <c r="E14" s="14">
        <v>5187.8</v>
      </c>
      <c r="F14" s="15">
        <v>5254</v>
      </c>
      <c r="G14" s="12">
        <v>1886</v>
      </c>
    </row>
    <row r="15" spans="1:7" ht="18.75" customHeight="1" x14ac:dyDescent="0.25">
      <c r="A15" s="12" t="s">
        <v>19</v>
      </c>
      <c r="B15" s="13">
        <f t="shared" si="0"/>
        <v>6246</v>
      </c>
      <c r="C15" s="14">
        <v>1781.9</v>
      </c>
      <c r="D15" s="13">
        <v>2118</v>
      </c>
      <c r="E15" s="14">
        <v>2996.4</v>
      </c>
      <c r="F15" s="15">
        <v>4128</v>
      </c>
      <c r="G15" s="16">
        <v>1475.1</v>
      </c>
    </row>
    <row r="16" spans="1:7" ht="18.75" customHeight="1" x14ac:dyDescent="0.25">
      <c r="A16" s="17" t="s">
        <v>20</v>
      </c>
      <c r="B16" s="13">
        <f t="shared" si="0"/>
        <v>7109</v>
      </c>
      <c r="C16" s="14">
        <v>2024.1</v>
      </c>
      <c r="D16" s="13">
        <v>2854</v>
      </c>
      <c r="E16" s="14">
        <v>4036.1</v>
      </c>
      <c r="F16" s="13">
        <v>4255</v>
      </c>
      <c r="G16" s="18">
        <v>1516.9</v>
      </c>
    </row>
    <row r="17" spans="1:17" ht="18.75" customHeight="1" x14ac:dyDescent="0.25">
      <c r="A17" s="17" t="s">
        <v>21</v>
      </c>
      <c r="B17" s="19">
        <v>12129</v>
      </c>
      <c r="C17" s="14">
        <v>3325</v>
      </c>
      <c r="D17" s="12">
        <v>3551</v>
      </c>
      <c r="E17" s="14">
        <v>4817.2</v>
      </c>
      <c r="F17" s="12">
        <v>8578</v>
      </c>
      <c r="G17" s="18">
        <v>2947.1</v>
      </c>
    </row>
    <row r="18" spans="1:17" ht="18.75" customHeight="1" x14ac:dyDescent="0.25">
      <c r="A18" s="17" t="s">
        <v>22</v>
      </c>
      <c r="B18" s="19">
        <v>11688</v>
      </c>
      <c r="C18" s="14">
        <v>3192.5</v>
      </c>
      <c r="D18" s="12">
        <v>4839</v>
      </c>
      <c r="E18" s="14">
        <v>6505</v>
      </c>
      <c r="F18" s="12">
        <v>6849</v>
      </c>
      <c r="G18" s="18">
        <v>2347.8000000000002</v>
      </c>
      <c r="I18" s="20"/>
      <c r="J18" s="20"/>
      <c r="K18" s="20"/>
      <c r="L18" s="20"/>
      <c r="M18" s="20"/>
      <c r="N18" s="20"/>
      <c r="O18" s="20"/>
      <c r="P18" s="20"/>
      <c r="Q18" s="21"/>
    </row>
    <row r="19" spans="1:17" ht="18.75" customHeight="1" x14ac:dyDescent="0.25">
      <c r="A19" s="17" t="s">
        <v>23</v>
      </c>
      <c r="B19" s="13">
        <v>10847</v>
      </c>
      <c r="C19" s="16">
        <v>2950.6</v>
      </c>
      <c r="D19" s="13">
        <v>4475</v>
      </c>
      <c r="E19" s="16">
        <f>D19/74389*100000</f>
        <v>6015.674360456519</v>
      </c>
      <c r="F19" s="13">
        <v>6372</v>
      </c>
      <c r="G19" s="16">
        <v>2175.1999999999998</v>
      </c>
      <c r="I19" s="20"/>
      <c r="J19" s="20"/>
      <c r="K19" s="20"/>
      <c r="L19" s="20"/>
      <c r="M19" s="20"/>
      <c r="N19" s="20"/>
      <c r="O19" s="20"/>
      <c r="P19" s="20"/>
      <c r="Q19" s="21"/>
    </row>
    <row r="20" spans="1:17" ht="18.75" customHeight="1" x14ac:dyDescent="0.25">
      <c r="A20" s="17" t="s">
        <v>24</v>
      </c>
      <c r="B20" s="13">
        <v>8746</v>
      </c>
      <c r="C20" s="16">
        <v>2371.1</v>
      </c>
      <c r="D20" s="13">
        <v>3429</v>
      </c>
      <c r="E20" s="16">
        <v>4604.3</v>
      </c>
      <c r="F20" s="13">
        <v>5317</v>
      </c>
      <c r="G20" s="16">
        <v>1806.2</v>
      </c>
      <c r="I20" s="20"/>
      <c r="J20" s="22"/>
      <c r="K20" s="20"/>
      <c r="L20" s="20"/>
      <c r="M20" s="20"/>
      <c r="N20" s="22"/>
      <c r="O20" s="20"/>
      <c r="P20" s="20"/>
      <c r="Q20" s="21"/>
    </row>
    <row r="21" spans="1:17" ht="18.75" customHeight="1" x14ac:dyDescent="0.25">
      <c r="A21" s="23" t="s">
        <v>25</v>
      </c>
      <c r="B21" s="24">
        <f>SUM(D21,F21)</f>
        <v>8815</v>
      </c>
      <c r="C21" s="25">
        <v>238.2</v>
      </c>
      <c r="D21" s="26">
        <f>1135+2205</f>
        <v>3340</v>
      </c>
      <c r="E21" s="25">
        <v>4487.7</v>
      </c>
      <c r="F21" s="26">
        <f>2241+3234</f>
        <v>5475</v>
      </c>
      <c r="G21" s="27">
        <v>1852.3</v>
      </c>
      <c r="I21" s="21"/>
      <c r="J21" s="21"/>
      <c r="K21" s="21"/>
      <c r="L21" s="21"/>
      <c r="M21" s="21"/>
      <c r="N21" s="21"/>
      <c r="O21" s="21"/>
      <c r="P21" s="21"/>
      <c r="Q21" s="21"/>
    </row>
    <row r="22" spans="1:17" ht="18.75" customHeight="1" x14ac:dyDescent="0.25">
      <c r="A22" s="28" t="s">
        <v>26</v>
      </c>
      <c r="B22" s="24">
        <v>11463</v>
      </c>
      <c r="C22" s="29">
        <v>3092</v>
      </c>
      <c r="D22" s="24">
        <v>4486</v>
      </c>
      <c r="E22" s="25">
        <v>6028.6</v>
      </c>
      <c r="F22" s="26">
        <v>6977</v>
      </c>
      <c r="G22" s="27">
        <v>2354.6</v>
      </c>
      <c r="I22" s="21"/>
      <c r="J22" s="21"/>
      <c r="K22" s="21"/>
      <c r="L22" s="21"/>
      <c r="M22" s="21"/>
      <c r="N22" s="21"/>
      <c r="O22" s="21"/>
      <c r="P22" s="21"/>
      <c r="Q22" s="21"/>
    </row>
    <row r="23" spans="1:17" s="34" customFormat="1" ht="18.75" customHeight="1" x14ac:dyDescent="0.25">
      <c r="A23" s="30" t="s">
        <v>27</v>
      </c>
      <c r="B23" s="31">
        <f>+D23+F23</f>
        <v>9536</v>
      </c>
      <c r="C23" s="32">
        <v>2572.6</v>
      </c>
      <c r="D23" s="31">
        <f>2767+1036</f>
        <v>3803</v>
      </c>
      <c r="E23" s="32">
        <v>5117.6000000000004</v>
      </c>
      <c r="F23" s="31">
        <f>3665+2068</f>
        <v>5733</v>
      </c>
      <c r="G23" s="33">
        <v>1934.5</v>
      </c>
    </row>
    <row r="24" spans="1:17" s="34" customFormat="1" ht="18.75" customHeight="1" x14ac:dyDescent="0.25">
      <c r="A24" s="30" t="s">
        <v>28</v>
      </c>
      <c r="B24" s="31">
        <f>SUM(D24+F24)</f>
        <v>9674</v>
      </c>
      <c r="C24" s="35">
        <f>B24/C4*G4</f>
        <v>232.61612832407943</v>
      </c>
      <c r="D24" s="36">
        <f>3061+907</f>
        <v>3968</v>
      </c>
      <c r="E24" s="35">
        <f>D24/E4*G4</f>
        <v>5344.6836022736452</v>
      </c>
      <c r="F24" s="36">
        <f>3965+1741</f>
        <v>5706</v>
      </c>
      <c r="G24" s="37">
        <f>F24/F4*G4</f>
        <v>1927.5789729713294</v>
      </c>
    </row>
    <row r="25" spans="1:17" s="34" customFormat="1" ht="21" customHeight="1" thickBot="1" x14ac:dyDescent="0.3">
      <c r="A25" s="38" t="s">
        <v>29</v>
      </c>
      <c r="B25" s="39">
        <v>11554</v>
      </c>
      <c r="C25" s="40">
        <v>273.89999999999998</v>
      </c>
      <c r="D25" s="39">
        <v>4783</v>
      </c>
      <c r="E25" s="40">
        <v>6447.6</v>
      </c>
      <c r="F25" s="39">
        <v>6771</v>
      </c>
      <c r="G25" s="40">
        <v>2288.9</v>
      </c>
    </row>
    <row r="26" spans="1:17" ht="13.5" customHeight="1" x14ac:dyDescent="0.25">
      <c r="A26" s="41" t="s">
        <v>30</v>
      </c>
      <c r="J26" s="42"/>
    </row>
    <row r="27" spans="1:17" x14ac:dyDescent="0.25">
      <c r="A27" s="43" t="s">
        <v>31</v>
      </c>
    </row>
    <row r="28" spans="1:17" x14ac:dyDescent="0.25">
      <c r="A28" s="41" t="s">
        <v>32</v>
      </c>
      <c r="J28" s="42"/>
    </row>
    <row r="29" spans="1:17" x14ac:dyDescent="0.25">
      <c r="J29" s="42"/>
    </row>
    <row r="30" spans="1:17" x14ac:dyDescent="0.25">
      <c r="J30" s="42"/>
    </row>
  </sheetData>
  <mergeCells count="4">
    <mergeCell ref="A5:A6"/>
    <mergeCell ref="B5:C5"/>
    <mergeCell ref="D5:E5"/>
    <mergeCell ref="F5:G5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C-17</vt:lpstr>
      <vt:lpstr>'C-17'!Área_de_impresión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Anayansi Tejada</dc:creator>
  <cp:lastModifiedBy>Anayansi Tejada</cp:lastModifiedBy>
  <dcterms:created xsi:type="dcterms:W3CDTF">2021-03-17T19:44:26Z</dcterms:created>
  <dcterms:modified xsi:type="dcterms:W3CDTF">2021-03-17T19:44:49Z</dcterms:modified>
</cp:coreProperties>
</file>