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BOLETIN 2019\"/>
    </mc:Choice>
  </mc:AlternateContent>
  <xr:revisionPtr revIDLastSave="0" documentId="13_ncr:1_{86C2EC48-5F6A-4935-AE03-08FDA3FB2034}" xr6:coauthVersionLast="45" xr6:coauthVersionMax="45" xr10:uidLastSave="{00000000-0000-0000-0000-000000000000}"/>
  <bookViews>
    <workbookView xWindow="-120" yWindow="-120" windowWidth="24240" windowHeight="13140" xr2:uid="{2681F058-8786-4A33-A175-76461DFDC36C}"/>
  </bookViews>
  <sheets>
    <sheet name="C-16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_______key2" localSheetId="0" hidden="1">#REF!</definedName>
    <definedName name="______________________key2" hidden="1">#REF!</definedName>
    <definedName name="______________________R" localSheetId="0">#REF!</definedName>
    <definedName name="______________________R">#REF!</definedName>
    <definedName name="_____________________key2" localSheetId="0" hidden="1">#REF!</definedName>
    <definedName name="_____________________key2" hidden="1">#REF!</definedName>
    <definedName name="_____________________R" localSheetId="0">#REF!</definedName>
    <definedName name="_____________________R">#REF!</definedName>
    <definedName name="____________________key2" localSheetId="0" hidden="1">#REF!</definedName>
    <definedName name="____________________key2" hidden="1">#REF!</definedName>
    <definedName name="____________________R" localSheetId="0">#REF!</definedName>
    <definedName name="____________________R">#REF!</definedName>
    <definedName name="___________________R" localSheetId="0">#REF!</definedName>
    <definedName name="___________________R">#REF!</definedName>
    <definedName name="__________________key2" localSheetId="0" hidden="1">#REF!</definedName>
    <definedName name="__________________key2" hidden="1">#REF!</definedName>
    <definedName name="__________________R" localSheetId="0">#REF!</definedName>
    <definedName name="__________________R">#REF!</definedName>
    <definedName name="_________________R" localSheetId="0">#REF!</definedName>
    <definedName name="_________________R">#REF!</definedName>
    <definedName name="________________key2" localSheetId="0" hidden="1">#REF!</definedName>
    <definedName name="________________key2" hidden="1">#REF!</definedName>
    <definedName name="________________R" localSheetId="0">#REF!</definedName>
    <definedName name="________________R">#REF!</definedName>
    <definedName name="_______________key2" localSheetId="0" hidden="1">#REF!</definedName>
    <definedName name="_______________key2" hidden="1">#REF!</definedName>
    <definedName name="_______________R" localSheetId="0">#REF!</definedName>
    <definedName name="_______________R">#REF!</definedName>
    <definedName name="______________key2" localSheetId="0" hidden="1">#REF!</definedName>
    <definedName name="______________key2" hidden="1">#REF!</definedName>
    <definedName name="______________R" localSheetId="0">#REF!</definedName>
    <definedName name="______________R">#REF!</definedName>
    <definedName name="_____________key2" localSheetId="0" hidden="1">#REF!</definedName>
    <definedName name="_____________key2" hidden="1">#REF!</definedName>
    <definedName name="_____________R" localSheetId="0">#REF!</definedName>
    <definedName name="_____________R">#REF!</definedName>
    <definedName name="____________key2" localSheetId="0" hidden="1">#REF!</definedName>
    <definedName name="____________key2" hidden="1">#REF!</definedName>
    <definedName name="____________R" localSheetId="0">#REF!</definedName>
    <definedName name="____________R">#REF!</definedName>
    <definedName name="___________key2" localSheetId="0" hidden="1">#REF!</definedName>
    <definedName name="___________key2" hidden="1">#REF!</definedName>
    <definedName name="___________R" localSheetId="0">#REF!</definedName>
    <definedName name="___________R">#REF!</definedName>
    <definedName name="__________key2" localSheetId="0" hidden="1">#REF!</definedName>
    <definedName name="__________key2" hidden="1">#REF!</definedName>
    <definedName name="__________R" localSheetId="0">#REF!</definedName>
    <definedName name="__________R">#REF!</definedName>
    <definedName name="_________key2" localSheetId="0" hidden="1">#REF!</definedName>
    <definedName name="_________key2" hidden="1">#REF!</definedName>
    <definedName name="_________R" localSheetId="0">#REF!</definedName>
    <definedName name="_________R">#REF!</definedName>
    <definedName name="________key2" localSheetId="0" hidden="1">#REF!</definedName>
    <definedName name="________key2" hidden="1">#REF!</definedName>
    <definedName name="________R" localSheetId="0">#REF!</definedName>
    <definedName name="________R">#REF!</definedName>
    <definedName name="_______key2" localSheetId="0" hidden="1">#REF!</definedName>
    <definedName name="_______key2" hidden="1">#REF!</definedName>
    <definedName name="_______R" localSheetId="0">#REF!</definedName>
    <definedName name="_______R">#REF!</definedName>
    <definedName name="______key2" localSheetId="0" hidden="1">#REF!</definedName>
    <definedName name="______key2" hidden="1">#REF!</definedName>
    <definedName name="______R" localSheetId="0">#REF!</definedName>
    <definedName name="______R">#REF!</definedName>
    <definedName name="_____key2" localSheetId="0" hidden="1">#REF!</definedName>
    <definedName name="_____key2" hidden="1">#REF!</definedName>
    <definedName name="_____R" localSheetId="0">#REF!</definedName>
    <definedName name="_____R">#REF!</definedName>
    <definedName name="____key2" localSheetId="0" hidden="1">#REF!</definedName>
    <definedName name="____key2" hidden="1">#REF!</definedName>
    <definedName name="____R" localSheetId="0">#REF!</definedName>
    <definedName name="____R">#REF!</definedName>
    <definedName name="___key2" localSheetId="0" hidden="1">#REF!</definedName>
    <definedName name="___key2" hidden="1">#REF!</definedName>
    <definedName name="___R" localSheetId="0">#REF!</definedName>
    <definedName name="___R">#REF!</definedName>
    <definedName name="__key2" localSheetId="0" hidden="1">#REF!</definedName>
    <definedName name="__key2" hidden="1">#REF!</definedName>
    <definedName name="__R" localSheetId="0">#REF!</definedName>
    <definedName name="__R">#REF!</definedName>
    <definedName name="_14" localSheetId="0" hidden="1">#REF!</definedName>
    <definedName name="_14" hidden="1">#REF!</definedName>
    <definedName name="_30" localSheetId="0" hidden="1">#REF!</definedName>
    <definedName name="_30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" localSheetId="0">#REF!</definedName>
    <definedName name="_R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adolescentes" localSheetId="0" hidden="1">#REF!</definedName>
    <definedName name="adolescentes" hidden="1">#REF!</definedName>
    <definedName name="_xlnm.Print_Area" localSheetId="0">'C-16'!$A$1:$W$28</definedName>
    <definedName name="_xlnm.Print_Area">#REF!</definedName>
    <definedName name="_xlnm.Database" localSheetId="0">#REF!</definedName>
    <definedName name="_xlnm.Database">#REF!</definedName>
    <definedName name="ccc">[1]Mayo!#REF!</definedName>
    <definedName name="CENTROS" localSheetId="0">#REF!</definedName>
    <definedName name="CENTROS">#REF!</definedName>
    <definedName name="cuadro" hidden="1">#REF!</definedName>
    <definedName name="cuadro25">#REF!</definedName>
    <definedName name="D" localSheetId="0">[2]C39!$A$7:$E$111</definedName>
    <definedName name="D">[3]C39!$A$7:$E$111</definedName>
    <definedName name="D2019.">#REF!</definedName>
    <definedName name="Excel_BuiltIn_Print_Area_5" localSheetId="0">[1]Mayo!#REF!</definedName>
    <definedName name="Excel_BuiltIn_Print_Area_5">[1]Mayo!#REF!</definedName>
    <definedName name="hijo" localSheetId="0" hidden="1">#REF!</definedName>
    <definedName name="hijo" hidden="1">#REF!</definedName>
    <definedName name="key" localSheetId="0">#REF!</definedName>
    <definedName name="key">#REF!</definedName>
    <definedName name="m">[4]C39!$A$7:$E$111</definedName>
    <definedName name="mary" localSheetId="0">#REF!</definedName>
    <definedName name="mary">#REF!</definedName>
    <definedName name="ser" localSheetId="0">#REF!</definedName>
    <definedName name="ser">#REF!</definedName>
    <definedName name="SERVICIO" localSheetId="0" hidden="1">#REF!</definedName>
    <definedName name="SERVICIO" hidden="1">#REF!</definedName>
    <definedName name="yar" localSheetId="0">#REF!</definedName>
    <definedName name="y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" l="1"/>
  <c r="B24" i="1"/>
  <c r="C23" i="1"/>
  <c r="B23" i="1"/>
  <c r="C22" i="1"/>
  <c r="B22" i="1"/>
  <c r="B21" i="1"/>
  <c r="C20" i="1"/>
  <c r="B20" i="1" s="1"/>
  <c r="E19" i="1"/>
  <c r="C19" i="1"/>
  <c r="B19" i="1"/>
  <c r="C18" i="1"/>
  <c r="B18" i="1"/>
  <c r="C17" i="1"/>
  <c r="B17" i="1"/>
  <c r="C16" i="1"/>
  <c r="B16" i="1" s="1"/>
  <c r="C15" i="1"/>
  <c r="B15" i="1"/>
  <c r="C14" i="1"/>
  <c r="B14" i="1"/>
  <c r="C13" i="1"/>
  <c r="B13" i="1"/>
  <c r="C12" i="1"/>
  <c r="B12" i="1" s="1"/>
  <c r="M11" i="1"/>
  <c r="E11" i="1"/>
  <c r="E9" i="1" s="1"/>
  <c r="C11" i="1"/>
  <c r="B11" i="1"/>
  <c r="C10" i="1"/>
  <c r="B10" i="1"/>
  <c r="W9" i="1"/>
  <c r="V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D9" i="1"/>
  <c r="C9" i="1" l="1"/>
  <c r="B9" i="1" s="1"/>
</calcChain>
</file>

<file path=xl/sharedStrings.xml><?xml version="1.0" encoding="utf-8"?>
<sst xmlns="http://schemas.openxmlformats.org/spreadsheetml/2006/main" count="26" uniqueCount="26">
  <si>
    <t>Cuadro Nº 16     CASOS REPORTADOS DE SIDA POR REGION DE SALUD, EN LA REPUBLICA DE PANAMA</t>
  </si>
  <si>
    <t xml:space="preserve">                              AÑOS: 1984 - 2019</t>
  </si>
  <si>
    <t>Región de Salud</t>
  </si>
  <si>
    <t>Total</t>
  </si>
  <si>
    <t>Años</t>
  </si>
  <si>
    <t>1984 a 1999</t>
  </si>
  <si>
    <t xml:space="preserve">               Total…………………………….</t>
  </si>
  <si>
    <t>Bocas del Toro............................................</t>
  </si>
  <si>
    <t>Coclé……………………………………</t>
  </si>
  <si>
    <t>Colón……………………………………</t>
  </si>
  <si>
    <t>Chiriquí…………………………………</t>
  </si>
  <si>
    <t>Darien..........................................</t>
  </si>
  <si>
    <t>Herrera.....................................................</t>
  </si>
  <si>
    <t>Los Santos...................................................</t>
  </si>
  <si>
    <t>Panamá Este……………………………..</t>
  </si>
  <si>
    <t>Panamá Oeste……………………………</t>
  </si>
  <si>
    <t>Panamá Metro……………………………</t>
  </si>
  <si>
    <t>San Miguelito……...............................</t>
  </si>
  <si>
    <t>Panamá Norte  1/………………………….</t>
  </si>
  <si>
    <t>Veraguas....................................................</t>
  </si>
  <si>
    <t>Comarca kuna Yala………………………</t>
  </si>
  <si>
    <t>Comarca Ngobe Bugle…………………</t>
  </si>
  <si>
    <t>No Especificado…………………………</t>
  </si>
  <si>
    <t>1/La Región de Salud de Panamá Norte, fue creada en el año 2010</t>
  </si>
  <si>
    <t>Fuente Documental:  Departamento de Epidemiologia. Sección de Estadìstica.</t>
  </si>
  <si>
    <t>Fuente Institucional:Dirección de Planificación - Departamento de Registros Médicos y Estadística. MINSA.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</si>
</sst>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/>
    <xf numFmtId="0" fontId="5" fillId="0" borderId="0" xfId="1" applyFont="1"/>
    <xf numFmtId="0" fontId="1" fillId="0" borderId="1" xfId="1" applyBorder="1"/>
    <xf numFmtId="0" fontId="3" fillId="2" borderId="6" xfId="1" applyFont="1" applyFill="1" applyBorder="1" applyAlignment="1">
      <alignment horizontal="left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1" fillId="2" borderId="4" xfId="1" applyFill="1" applyBorder="1"/>
    <xf numFmtId="0" fontId="3" fillId="3" borderId="8" xfId="1" applyFont="1" applyFill="1" applyBorder="1"/>
    <xf numFmtId="0" fontId="3" fillId="3" borderId="9" xfId="1" applyFont="1" applyFill="1" applyBorder="1"/>
    <xf numFmtId="0" fontId="1" fillId="3" borderId="9" xfId="1" applyFill="1" applyBorder="1"/>
    <xf numFmtId="0" fontId="1" fillId="3" borderId="10" xfId="1" applyFill="1" applyBorder="1"/>
    <xf numFmtId="0" fontId="1" fillId="3" borderId="11" xfId="1" applyFill="1" applyBorder="1"/>
    <xf numFmtId="0" fontId="1" fillId="0" borderId="10" xfId="1" applyBorder="1"/>
    <xf numFmtId="0" fontId="1" fillId="0" borderId="9" xfId="1" applyBorder="1"/>
    <xf numFmtId="0" fontId="6" fillId="3" borderId="8" xfId="1" applyFont="1" applyFill="1" applyBorder="1"/>
    <xf numFmtId="3" fontId="6" fillId="3" borderId="9" xfId="1" applyNumberFormat="1" applyFont="1" applyFill="1" applyBorder="1"/>
    <xf numFmtId="3" fontId="6" fillId="3" borderId="8" xfId="1" applyNumberFormat="1" applyFont="1" applyFill="1" applyBorder="1"/>
    <xf numFmtId="3" fontId="1" fillId="3" borderId="9" xfId="1" applyNumberFormat="1" applyFill="1" applyBorder="1"/>
    <xf numFmtId="3" fontId="1" fillId="3" borderId="10" xfId="1" applyNumberFormat="1" applyFill="1" applyBorder="1"/>
    <xf numFmtId="0" fontId="1" fillId="4" borderId="9" xfId="1" applyFill="1" applyBorder="1"/>
    <xf numFmtId="3" fontId="1" fillId="0" borderId="9" xfId="1" applyNumberFormat="1" applyBorder="1"/>
    <xf numFmtId="3" fontId="1" fillId="0" borderId="10" xfId="1" applyNumberFormat="1" applyBorder="1"/>
    <xf numFmtId="0" fontId="3" fillId="3" borderId="12" xfId="1" applyFont="1" applyFill="1" applyBorder="1"/>
    <xf numFmtId="3" fontId="6" fillId="3" borderId="6" xfId="1" applyNumberFormat="1" applyFont="1" applyFill="1" applyBorder="1"/>
    <xf numFmtId="3" fontId="1" fillId="3" borderId="6" xfId="1" applyNumberFormat="1" applyFill="1" applyBorder="1"/>
    <xf numFmtId="3" fontId="1" fillId="3" borderId="7" xfId="1" applyNumberFormat="1" applyFill="1" applyBorder="1"/>
    <xf numFmtId="0" fontId="1" fillId="3" borderId="7" xfId="1" applyFill="1" applyBorder="1"/>
    <xf numFmtId="0" fontId="1" fillId="4" borderId="6" xfId="1" applyFill="1" applyBorder="1"/>
    <xf numFmtId="0" fontId="3" fillId="4" borderId="0" xfId="1" applyFont="1" applyFill="1"/>
    <xf numFmtId="3" fontId="6" fillId="4" borderId="0" xfId="1" applyNumberFormat="1" applyFont="1" applyFill="1"/>
    <xf numFmtId="3" fontId="1" fillId="4" borderId="0" xfId="1" applyNumberFormat="1" applyFill="1"/>
    <xf numFmtId="0" fontId="1" fillId="4" borderId="0" xfId="1" applyFill="1"/>
    <xf numFmtId="0" fontId="7" fillId="4" borderId="0" xfId="1" applyFont="1" applyFill="1"/>
    <xf numFmtId="0" fontId="8" fillId="4" borderId="0" xfId="1" applyFont="1" applyFill="1"/>
    <xf numFmtId="0" fontId="0" fillId="0" borderId="0" xfId="1" applyFont="1"/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" fontId="9" fillId="3" borderId="9" xfId="1" applyNumberFormat="1" applyFont="1" applyFill="1" applyBorder="1"/>
  </cellXfs>
  <cellStyles count="2">
    <cellStyle name="Normal" xfId="0" builtinId="0"/>
    <cellStyle name="Normal 2 3" xfId="1" xr:uid="{AC43301E-E852-46CB-9211-59931FF78E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69\Users\Base_de_Informaci&#243;n\Base%20de%20Datos%20Zoonosis\Zoonosis_2012\cuadro%20Zooonosis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.0.69\Marisol%20-%20Marilexzy\Documents%20and%20Settings\usuario\Mis%20documentos\Anuario%202006\ANUARIO%202006\Documents%20and%20Settings\gmcleary\Mis%20documentos\ANUARIOS\anuario%202004\archivos%20del%20normativo\salud%20bucal\SALUD%20BUCAL\CUADRO_42%202003.xls?4D1E05FD" TargetMode="External"/><Relationship Id="rId1" Type="http://schemas.openxmlformats.org/officeDocument/2006/relationships/externalLinkPath" Target="file:///\\4D1E05FD\CUADRO_42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0.130.26.22\Estadistica\Documents%20and%20Settings\usuario\Mis%20documentos\Anuario%202006\ANUARIO%202006\Documents%20and%20Settings\gmcleary\Mis%20documentos\ANUARIOS\anuario%202004\archivos%20del%20normativo\salud%20bucal\SALUD%20BUCAL\CUADRO_42%202003.xls?83B02FF1" TargetMode="External"/><Relationship Id="rId1" Type="http://schemas.openxmlformats.org/officeDocument/2006/relationships/externalLinkPath" Target="file:///\\83B02FF1\CUADRO_42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STS5\Anuario%202005\Documents%20and%20Settings\gmcleary\Mis%20documentos\ANUARIOS\anuario%202004\archivos%20del%20normativo\salud%20bucal\SALUD%20BUCAL\CUADRO_42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2"/>
      <sheetName val="C39"/>
      <sheetName val="Hoja2"/>
      <sheetName val="Hoja1"/>
    </sheetNames>
    <sheetDataSet>
      <sheetData sheetId="0"/>
      <sheetData sheetId="1">
        <row r="8">
          <cell r="A8" t="str">
            <v>TOTAL</v>
          </cell>
        </row>
        <row r="10">
          <cell r="A10" t="str">
            <v>BOCAS DEL TORO</v>
          </cell>
        </row>
        <row r="11">
          <cell r="A11" t="str">
            <v xml:space="preserve">   BOCAS DEL TORO</v>
          </cell>
        </row>
        <row r="12">
          <cell r="A12" t="str">
            <v xml:space="preserve">   CHANGUINOLA</v>
          </cell>
        </row>
        <row r="13">
          <cell r="A13" t="str">
            <v xml:space="preserve">   CHIRIQUI GRANDE</v>
          </cell>
        </row>
        <row r="15">
          <cell r="A15" t="str">
            <v xml:space="preserve">COCLE </v>
          </cell>
        </row>
        <row r="16">
          <cell r="A16" t="str">
            <v xml:space="preserve">   AGUADULCE</v>
          </cell>
        </row>
        <row r="17">
          <cell r="A17" t="str">
            <v xml:space="preserve">   ANTON</v>
          </cell>
        </row>
        <row r="18">
          <cell r="A18" t="str">
            <v xml:space="preserve">   LA PINTADA</v>
          </cell>
        </row>
        <row r="19">
          <cell r="A19" t="str">
            <v xml:space="preserve">   NATA</v>
          </cell>
        </row>
        <row r="20">
          <cell r="A20" t="str">
            <v xml:space="preserve">   OLA</v>
          </cell>
        </row>
        <row r="21">
          <cell r="A21" t="str">
            <v xml:space="preserve">   PENONOME</v>
          </cell>
        </row>
        <row r="23">
          <cell r="A23" t="str">
            <v xml:space="preserve">COLON  </v>
          </cell>
        </row>
        <row r="24">
          <cell r="A24" t="str">
            <v xml:space="preserve">   COLON</v>
          </cell>
        </row>
        <row r="25">
          <cell r="A25" t="str">
            <v xml:space="preserve">   CHAGRES</v>
          </cell>
        </row>
        <row r="26">
          <cell r="A26" t="str">
            <v xml:space="preserve">   DONOSO</v>
          </cell>
        </row>
        <row r="27">
          <cell r="A27" t="str">
            <v xml:space="preserve">   PORTOBELO</v>
          </cell>
        </row>
        <row r="28">
          <cell r="A28" t="str">
            <v xml:space="preserve">   SANTA ISABEL</v>
          </cell>
        </row>
        <row r="30">
          <cell r="A30" t="str">
            <v>CHIRIQUI</v>
          </cell>
        </row>
        <row r="31">
          <cell r="A31" t="str">
            <v xml:space="preserve">   ALANJE</v>
          </cell>
        </row>
        <row r="32">
          <cell r="A32" t="str">
            <v xml:space="preserve">   BARU</v>
          </cell>
        </row>
        <row r="33">
          <cell r="A33" t="str">
            <v xml:space="preserve">   BOQUERON</v>
          </cell>
        </row>
        <row r="34">
          <cell r="A34" t="str">
            <v xml:space="preserve">   BOQUETE</v>
          </cell>
        </row>
        <row r="35">
          <cell r="A35" t="str">
            <v xml:space="preserve">   BUGABA</v>
          </cell>
        </row>
        <row r="36">
          <cell r="A36" t="str">
            <v xml:space="preserve">   DAVID</v>
          </cell>
        </row>
        <row r="37">
          <cell r="A37" t="str">
            <v xml:space="preserve">   DOLEGA</v>
          </cell>
        </row>
        <row r="38">
          <cell r="A38" t="str">
            <v xml:space="preserve">   GUALACA</v>
          </cell>
        </row>
        <row r="39">
          <cell r="A39" t="str">
            <v xml:space="preserve">   REMEDIOS</v>
          </cell>
        </row>
        <row r="40">
          <cell r="A40" t="str">
            <v xml:space="preserve">   RENACIMIENTO</v>
          </cell>
        </row>
        <row r="41">
          <cell r="A41" t="str">
            <v xml:space="preserve">   SAN FELIX</v>
          </cell>
        </row>
        <row r="42">
          <cell r="A42" t="str">
            <v xml:space="preserve">   SAN LORENZO</v>
          </cell>
        </row>
        <row r="43">
          <cell r="A43" t="str">
            <v xml:space="preserve">   TOLE</v>
          </cell>
        </row>
        <row r="45">
          <cell r="A45" t="str">
            <v>DARIEN</v>
          </cell>
        </row>
        <row r="46">
          <cell r="A46" t="str">
            <v xml:space="preserve">   CHEPIGANA</v>
          </cell>
        </row>
        <row r="47">
          <cell r="A47" t="str">
            <v xml:space="preserve">   PINOGANA</v>
          </cell>
        </row>
        <row r="48">
          <cell r="A48" t="str">
            <v xml:space="preserve">   CEMACO</v>
          </cell>
        </row>
        <row r="49">
          <cell r="A49" t="str">
            <v xml:space="preserve">   SAMBU</v>
          </cell>
        </row>
        <row r="51">
          <cell r="A51" t="str">
            <v>HERRERA</v>
          </cell>
        </row>
        <row r="52">
          <cell r="A52" t="str">
            <v xml:space="preserve">   CHITRE</v>
          </cell>
        </row>
        <row r="53">
          <cell r="A53" t="str">
            <v xml:space="preserve">   LAS MINAS</v>
          </cell>
        </row>
        <row r="54">
          <cell r="A54" t="str">
            <v xml:space="preserve">   LOS POZOS.</v>
          </cell>
        </row>
        <row r="55">
          <cell r="A55" t="str">
            <v xml:space="preserve">   OCU</v>
          </cell>
        </row>
        <row r="56">
          <cell r="A56" t="str">
            <v xml:space="preserve">   PARITA</v>
          </cell>
        </row>
        <row r="57">
          <cell r="A57" t="str">
            <v xml:space="preserve">   PESE</v>
          </cell>
        </row>
        <row r="58">
          <cell r="A58" t="str">
            <v xml:space="preserve">   SANTA MARIA</v>
          </cell>
        </row>
        <row r="60">
          <cell r="A60" t="str">
            <v>LOS SANTOS</v>
          </cell>
        </row>
        <row r="61">
          <cell r="A61" t="str">
            <v xml:space="preserve">   GUARARE</v>
          </cell>
        </row>
        <row r="62">
          <cell r="A62" t="str">
            <v xml:space="preserve">   LAS TABLAS</v>
          </cell>
        </row>
        <row r="63">
          <cell r="A63" t="str">
            <v xml:space="preserve">   LOS SANTOS</v>
          </cell>
        </row>
        <row r="64">
          <cell r="A64" t="str">
            <v xml:space="preserve">   MACARACAS</v>
          </cell>
        </row>
        <row r="65">
          <cell r="A65" t="str">
            <v xml:space="preserve">   PEDASI</v>
          </cell>
        </row>
        <row r="66">
          <cell r="A66" t="str">
            <v xml:space="preserve">   POCRI</v>
          </cell>
        </row>
        <row r="67">
          <cell r="A67" t="str">
            <v xml:space="preserve">   TONOSI</v>
          </cell>
        </row>
        <row r="69">
          <cell r="A69" t="str">
            <v>PANAMA</v>
          </cell>
        </row>
        <row r="70">
          <cell r="A70" t="str">
            <v xml:space="preserve">   ARRAIJAN</v>
          </cell>
        </row>
        <row r="71">
          <cell r="A71" t="str">
            <v xml:space="preserve">   BALBOA </v>
          </cell>
        </row>
        <row r="72">
          <cell r="A72" t="str">
            <v xml:space="preserve">   CAPIRA</v>
          </cell>
        </row>
        <row r="73">
          <cell r="A73" t="str">
            <v xml:space="preserve">   CHAME</v>
          </cell>
        </row>
        <row r="74">
          <cell r="A74" t="str">
            <v xml:space="preserve">   CHEPO 2/</v>
          </cell>
        </row>
        <row r="75">
          <cell r="A75" t="str">
            <v xml:space="preserve">   CHIMAN </v>
          </cell>
        </row>
        <row r="76">
          <cell r="A76" t="str">
            <v xml:space="preserve">   LA CHORRERA</v>
          </cell>
        </row>
        <row r="77">
          <cell r="A77" t="str">
            <v xml:space="preserve">   PANAMA </v>
          </cell>
        </row>
        <row r="78">
          <cell r="A78" t="str">
            <v xml:space="preserve">   SAN CARLOS   </v>
          </cell>
        </row>
        <row r="79">
          <cell r="A79" t="str">
            <v xml:space="preserve">   SAN MIGUELITO</v>
          </cell>
        </row>
        <row r="80">
          <cell r="A80" t="str">
            <v xml:space="preserve">   TABOGA</v>
          </cell>
        </row>
        <row r="82">
          <cell r="A82" t="str">
            <v>VERAGUAS</v>
          </cell>
        </row>
        <row r="83">
          <cell r="A83" t="str">
            <v xml:space="preserve">   ATALAYA</v>
          </cell>
        </row>
        <row r="84">
          <cell r="A84" t="str">
            <v xml:space="preserve">   CALOBRE</v>
          </cell>
        </row>
        <row r="85">
          <cell r="A85" t="str">
            <v xml:space="preserve">   CAÑAZAS</v>
          </cell>
        </row>
        <row r="86">
          <cell r="A86" t="str">
            <v xml:space="preserve">   LA MESA</v>
          </cell>
        </row>
        <row r="87">
          <cell r="A87" t="str">
            <v xml:space="preserve">   LAS PALMAS</v>
          </cell>
        </row>
        <row r="88">
          <cell r="A88" t="str">
            <v xml:space="preserve">   MARIATO</v>
          </cell>
        </row>
        <row r="89">
          <cell r="A89" t="str">
            <v xml:space="preserve">   MONTIJO</v>
          </cell>
        </row>
        <row r="90">
          <cell r="A90" t="str">
            <v xml:space="preserve">   RIO DE JESUS</v>
          </cell>
        </row>
        <row r="91">
          <cell r="A91" t="str">
            <v xml:space="preserve">   SAN FRANCISCO</v>
          </cell>
        </row>
        <row r="92">
          <cell r="A92" t="str">
            <v xml:space="preserve">   SANTA FE</v>
          </cell>
        </row>
        <row r="93">
          <cell r="A93" t="str">
            <v xml:space="preserve">   SANTIAGO</v>
          </cell>
        </row>
        <row r="94">
          <cell r="A94" t="str">
            <v xml:space="preserve">   SONA</v>
          </cell>
        </row>
        <row r="96">
          <cell r="A96" t="str">
            <v>KUNA YALA</v>
          </cell>
        </row>
        <row r="98">
          <cell r="A98" t="str">
            <v>NGOBE BUGLÉ</v>
          </cell>
        </row>
        <row r="99">
          <cell r="A99" t="str">
            <v xml:space="preserve">  BESIKO</v>
          </cell>
        </row>
        <row r="100">
          <cell r="A100" t="str">
            <v xml:space="preserve">  MIRONO</v>
          </cell>
        </row>
        <row r="101">
          <cell r="A101" t="str">
            <v xml:space="preserve">  MUNA</v>
          </cell>
        </row>
        <row r="102">
          <cell r="A102" t="str">
            <v xml:space="preserve">  NOLE DUIMA</v>
          </cell>
        </row>
        <row r="103">
          <cell r="A103" t="str">
            <v xml:space="preserve">  NURUM</v>
          </cell>
        </row>
        <row r="104">
          <cell r="A104" t="str">
            <v xml:space="preserve">  KANKINTÚ</v>
          </cell>
        </row>
        <row r="105">
          <cell r="A105" t="str">
            <v xml:space="preserve">  KUSAPIN</v>
          </cell>
        </row>
        <row r="106">
          <cell r="A106" t="str">
            <v>1/ Cálculo en base a la estimación de población al 1º de julio.</v>
          </cell>
        </row>
        <row r="107">
          <cell r="A107" t="str">
            <v>2/ Incluye CSS</v>
          </cell>
        </row>
        <row r="108">
          <cell r="A108" t="str">
            <v>Fuente: Departamento de Análisis de Situación y Tendencias, Sección de Estadísticas,</v>
          </cell>
        </row>
        <row r="109">
          <cell r="A109" t="str">
            <v xml:space="preserve">              MINSA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1DBE-17A2-4632-916D-5ED1A9C72298}">
  <sheetPr>
    <tabColor theme="0"/>
  </sheetPr>
  <dimension ref="A1:W36"/>
  <sheetViews>
    <sheetView tabSelected="1" view="pageBreakPreview" zoomScaleNormal="100" zoomScaleSheetLayoutView="100" workbookViewId="0">
      <selection activeCell="S17" sqref="S17"/>
    </sheetView>
  </sheetViews>
  <sheetFormatPr baseColWidth="10" defaultColWidth="11.42578125" defaultRowHeight="15" x14ac:dyDescent="0.25"/>
  <cols>
    <col min="1" max="1" width="28" style="4" customWidth="1"/>
    <col min="2" max="3" width="7.140625" style="4" customWidth="1"/>
    <col min="4" max="19" width="6.5703125" style="4" customWidth="1"/>
    <col min="20" max="23" width="6.7109375" style="4" customWidth="1"/>
    <col min="24" max="24" width="11.42578125" style="4"/>
    <col min="25" max="25" width="19.5703125" style="4" customWidth="1"/>
    <col min="26" max="16384" width="11.42578125" style="4"/>
  </cols>
  <sheetData>
    <row r="1" spans="1:23" ht="15.75" x14ac:dyDescent="0.25">
      <c r="A1" s="1" t="s">
        <v>0</v>
      </c>
      <c r="B1" s="2"/>
      <c r="C1" s="2"/>
      <c r="D1" s="3"/>
      <c r="E1" s="3"/>
      <c r="F1" s="3"/>
      <c r="G1" s="3"/>
      <c r="H1" s="3"/>
      <c r="I1" s="3"/>
    </row>
    <row r="2" spans="1:23" ht="15.75" x14ac:dyDescent="0.25">
      <c r="A2" s="1" t="s">
        <v>1</v>
      </c>
      <c r="B2" s="2"/>
      <c r="C2" s="2"/>
      <c r="D2" s="3"/>
      <c r="E2" s="3"/>
      <c r="F2" s="3"/>
      <c r="G2" s="3"/>
      <c r="H2" s="3"/>
      <c r="I2" s="3"/>
    </row>
    <row r="3" spans="1:23" x14ac:dyDescent="0.25">
      <c r="A3" s="5"/>
      <c r="B3" s="2"/>
      <c r="C3" s="2"/>
    </row>
    <row r="4" spans="1:23" ht="15.75" thickBot="1" x14ac:dyDescent="0.3">
      <c r="A4" s="2"/>
      <c r="B4" s="2"/>
      <c r="C4" s="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3" ht="21.75" customHeight="1" thickBot="1" x14ac:dyDescent="0.3">
      <c r="A5" s="40" t="s">
        <v>2</v>
      </c>
      <c r="B5" s="41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</row>
    <row r="6" spans="1:23" ht="35.25" customHeight="1" thickBot="1" x14ac:dyDescent="0.3">
      <c r="A6" s="40"/>
      <c r="B6" s="41"/>
      <c r="C6" s="7" t="s">
        <v>5</v>
      </c>
      <c r="D6" s="8">
        <v>2000</v>
      </c>
      <c r="E6" s="8">
        <v>2001</v>
      </c>
      <c r="F6" s="8">
        <v>2002</v>
      </c>
      <c r="G6" s="8">
        <v>2003</v>
      </c>
      <c r="H6" s="8">
        <v>2004</v>
      </c>
      <c r="I6" s="8">
        <v>2005</v>
      </c>
      <c r="J6" s="8">
        <v>2006</v>
      </c>
      <c r="K6" s="8">
        <v>2007</v>
      </c>
      <c r="L6" s="8">
        <v>2008</v>
      </c>
      <c r="M6" s="8">
        <v>2009</v>
      </c>
      <c r="N6" s="8">
        <v>2010</v>
      </c>
      <c r="O6" s="8">
        <v>2011</v>
      </c>
      <c r="P6" s="9">
        <v>2012</v>
      </c>
      <c r="Q6" s="9">
        <v>2013</v>
      </c>
      <c r="R6" s="10">
        <v>2014</v>
      </c>
      <c r="S6" s="10">
        <v>2015</v>
      </c>
      <c r="T6" s="11">
        <v>2016</v>
      </c>
      <c r="U6" s="11">
        <v>2017</v>
      </c>
      <c r="V6" s="11">
        <v>2018</v>
      </c>
      <c r="W6" s="11">
        <v>2019</v>
      </c>
    </row>
    <row r="7" spans="1:23" ht="15" customHeight="1" x14ac:dyDescent="0.25">
      <c r="A7" s="12"/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  <c r="Q7" s="15"/>
      <c r="R7" s="16"/>
      <c r="S7" s="15"/>
      <c r="T7" s="15"/>
      <c r="U7" s="15"/>
      <c r="V7" s="15"/>
      <c r="W7" s="15"/>
    </row>
    <row r="8" spans="1:23" ht="18" customHeight="1" x14ac:dyDescent="0.25">
      <c r="A8" s="12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5"/>
      <c r="Q8" s="15"/>
      <c r="R8" s="15"/>
      <c r="S8" s="15"/>
      <c r="T8" s="17"/>
      <c r="U8" s="17"/>
      <c r="V8" s="18"/>
    </row>
    <row r="9" spans="1:23" ht="18" customHeight="1" x14ac:dyDescent="0.25">
      <c r="A9" s="19" t="s">
        <v>6</v>
      </c>
      <c r="B9" s="20">
        <f>SUM(C9:W9)</f>
        <v>17602</v>
      </c>
      <c r="C9" s="20">
        <f t="shared" ref="C9" si="0">SUM(C10:C25)</f>
        <v>3408</v>
      </c>
      <c r="D9" s="20">
        <f>SUM(D10:D25)</f>
        <v>611</v>
      </c>
      <c r="E9" s="20">
        <f t="shared" ref="E9:W9" si="1">SUM(E10:E25)</f>
        <v>720</v>
      </c>
      <c r="F9" s="20">
        <f t="shared" si="1"/>
        <v>719</v>
      </c>
      <c r="G9" s="20">
        <f t="shared" si="1"/>
        <v>678</v>
      </c>
      <c r="H9" s="20">
        <f t="shared" si="1"/>
        <v>699</v>
      </c>
      <c r="I9" s="20">
        <f t="shared" si="1"/>
        <v>792</v>
      </c>
      <c r="J9" s="20">
        <f t="shared" si="1"/>
        <v>801</v>
      </c>
      <c r="K9" s="20">
        <f t="shared" si="1"/>
        <v>741</v>
      </c>
      <c r="L9" s="20">
        <f t="shared" si="1"/>
        <v>877</v>
      </c>
      <c r="M9" s="20">
        <f t="shared" si="1"/>
        <v>723</v>
      </c>
      <c r="N9" s="20">
        <f t="shared" si="1"/>
        <v>852</v>
      </c>
      <c r="O9" s="20">
        <f t="shared" si="1"/>
        <v>779</v>
      </c>
      <c r="P9" s="20">
        <f t="shared" si="1"/>
        <v>785</v>
      </c>
      <c r="Q9" s="20">
        <f t="shared" si="1"/>
        <v>723</v>
      </c>
      <c r="R9" s="20">
        <f t="shared" si="1"/>
        <v>828</v>
      </c>
      <c r="S9" s="20">
        <f t="shared" si="1"/>
        <v>724</v>
      </c>
      <c r="T9" s="20">
        <f t="shared" si="1"/>
        <v>613</v>
      </c>
      <c r="U9" s="44">
        <v>650</v>
      </c>
      <c r="V9" s="20">
        <f t="shared" si="1"/>
        <v>427</v>
      </c>
      <c r="W9" s="21">
        <f t="shared" si="1"/>
        <v>452</v>
      </c>
    </row>
    <row r="10" spans="1:23" ht="22.5" customHeight="1" x14ac:dyDescent="0.25">
      <c r="A10" s="12" t="s">
        <v>7</v>
      </c>
      <c r="B10" s="20">
        <f>SUM(C10:W10)</f>
        <v>309</v>
      </c>
      <c r="C10" s="20">
        <f>12+2</f>
        <v>14</v>
      </c>
      <c r="D10" s="22">
        <v>1</v>
      </c>
      <c r="E10" s="22">
        <v>1</v>
      </c>
      <c r="F10" s="22">
        <v>2</v>
      </c>
      <c r="G10" s="22">
        <v>6</v>
      </c>
      <c r="H10" s="22">
        <v>9</v>
      </c>
      <c r="I10" s="22">
        <v>9</v>
      </c>
      <c r="J10" s="22">
        <v>21</v>
      </c>
      <c r="K10" s="22">
        <v>7</v>
      </c>
      <c r="L10" s="22">
        <v>12</v>
      </c>
      <c r="M10" s="23">
        <v>7</v>
      </c>
      <c r="N10" s="23">
        <v>23</v>
      </c>
      <c r="O10" s="23">
        <v>5</v>
      </c>
      <c r="P10" s="15">
        <v>17</v>
      </c>
      <c r="Q10" s="24">
        <v>18</v>
      </c>
      <c r="R10" s="24">
        <v>17</v>
      </c>
      <c r="S10" s="24">
        <v>18</v>
      </c>
      <c r="T10" s="24">
        <v>5</v>
      </c>
      <c r="U10" s="24">
        <v>51</v>
      </c>
      <c r="V10" s="24">
        <v>43</v>
      </c>
      <c r="W10" s="24">
        <v>23</v>
      </c>
    </row>
    <row r="11" spans="1:23" ht="22.5" customHeight="1" x14ac:dyDescent="0.25">
      <c r="A11" s="12" t="s">
        <v>8</v>
      </c>
      <c r="B11" s="20">
        <f t="shared" ref="B11:B25" si="2">SUM(C11:W11)</f>
        <v>326</v>
      </c>
      <c r="C11" s="20">
        <f>24+13+25</f>
        <v>62</v>
      </c>
      <c r="D11" s="22">
        <v>11</v>
      </c>
      <c r="E11" s="25">
        <f>5+1</f>
        <v>6</v>
      </c>
      <c r="F11" s="22">
        <v>19</v>
      </c>
      <c r="G11" s="22">
        <v>10</v>
      </c>
      <c r="H11" s="22">
        <v>9</v>
      </c>
      <c r="I11" s="22">
        <v>14</v>
      </c>
      <c r="J11" s="22">
        <v>15</v>
      </c>
      <c r="K11" s="22">
        <v>10</v>
      </c>
      <c r="L11" s="22">
        <v>21</v>
      </c>
      <c r="M11" s="26">
        <f>3+12</f>
        <v>15</v>
      </c>
      <c r="N11" s="23">
        <v>18</v>
      </c>
      <c r="O11" s="23">
        <v>10</v>
      </c>
      <c r="P11" s="15">
        <v>21</v>
      </c>
      <c r="Q11" s="24">
        <v>25</v>
      </c>
      <c r="R11" s="24">
        <v>15</v>
      </c>
      <c r="S11" s="24">
        <v>9</v>
      </c>
      <c r="T11" s="24">
        <v>4</v>
      </c>
      <c r="U11" s="24">
        <v>24</v>
      </c>
      <c r="V11" s="24">
        <v>3</v>
      </c>
      <c r="W11" s="24">
        <v>5</v>
      </c>
    </row>
    <row r="12" spans="1:23" ht="22.5" customHeight="1" x14ac:dyDescent="0.25">
      <c r="A12" s="12" t="s">
        <v>9</v>
      </c>
      <c r="B12" s="20">
        <f t="shared" si="2"/>
        <v>2587</v>
      </c>
      <c r="C12" s="20">
        <f>166+71+75+96</f>
        <v>408</v>
      </c>
      <c r="D12" s="22">
        <v>120</v>
      </c>
      <c r="E12" s="22">
        <v>140</v>
      </c>
      <c r="F12" s="22">
        <v>136</v>
      </c>
      <c r="G12" s="22">
        <v>163</v>
      </c>
      <c r="H12" s="22">
        <v>128</v>
      </c>
      <c r="I12" s="22">
        <v>135</v>
      </c>
      <c r="J12" s="22">
        <v>155</v>
      </c>
      <c r="K12" s="22">
        <v>77</v>
      </c>
      <c r="L12" s="22">
        <v>149</v>
      </c>
      <c r="M12" s="26">
        <v>105</v>
      </c>
      <c r="N12" s="23">
        <v>123</v>
      </c>
      <c r="O12" s="23">
        <v>163</v>
      </c>
      <c r="P12" s="15">
        <v>109</v>
      </c>
      <c r="Q12" s="24">
        <v>74</v>
      </c>
      <c r="R12" s="24">
        <v>105</v>
      </c>
      <c r="S12" s="24">
        <v>94</v>
      </c>
      <c r="T12" s="24">
        <v>74</v>
      </c>
      <c r="U12" s="24">
        <v>67</v>
      </c>
      <c r="V12" s="24">
        <v>40</v>
      </c>
      <c r="W12" s="24">
        <v>22</v>
      </c>
    </row>
    <row r="13" spans="1:23" ht="22.5" customHeight="1" x14ac:dyDescent="0.25">
      <c r="A13" s="12" t="s">
        <v>10</v>
      </c>
      <c r="B13" s="20">
        <f t="shared" si="2"/>
        <v>1080</v>
      </c>
      <c r="C13" s="20">
        <f>79+24+18+34</f>
        <v>155</v>
      </c>
      <c r="D13" s="22">
        <v>25</v>
      </c>
      <c r="E13" s="22">
        <v>34</v>
      </c>
      <c r="F13" s="22">
        <v>39</v>
      </c>
      <c r="G13" s="22">
        <v>27</v>
      </c>
      <c r="H13" s="22">
        <v>33</v>
      </c>
      <c r="I13" s="22">
        <v>26</v>
      </c>
      <c r="J13" s="22">
        <v>17</v>
      </c>
      <c r="K13" s="22">
        <v>31</v>
      </c>
      <c r="L13" s="22">
        <v>19</v>
      </c>
      <c r="M13" s="23">
        <v>22</v>
      </c>
      <c r="N13" s="23">
        <v>31</v>
      </c>
      <c r="O13" s="23">
        <v>42</v>
      </c>
      <c r="P13" s="15">
        <v>50</v>
      </c>
      <c r="Q13" s="24">
        <v>67</v>
      </c>
      <c r="R13" s="24">
        <v>58</v>
      </c>
      <c r="S13" s="24">
        <v>30</v>
      </c>
      <c r="T13" s="24">
        <v>56</v>
      </c>
      <c r="U13" s="24">
        <v>164</v>
      </c>
      <c r="V13" s="24">
        <v>81</v>
      </c>
      <c r="W13" s="24">
        <v>73</v>
      </c>
    </row>
    <row r="14" spans="1:23" ht="22.5" customHeight="1" x14ac:dyDescent="0.25">
      <c r="A14" s="12" t="s">
        <v>11</v>
      </c>
      <c r="B14" s="20">
        <f t="shared" si="2"/>
        <v>59</v>
      </c>
      <c r="C14" s="20">
        <f>4+1</f>
        <v>5</v>
      </c>
      <c r="D14" s="22">
        <v>1</v>
      </c>
      <c r="E14" s="22">
        <v>3</v>
      </c>
      <c r="F14" s="22">
        <v>2</v>
      </c>
      <c r="G14" s="22">
        <v>2</v>
      </c>
      <c r="H14" s="22">
        <v>0</v>
      </c>
      <c r="I14" s="22">
        <v>3</v>
      </c>
      <c r="J14" s="22">
        <v>6</v>
      </c>
      <c r="K14" s="22">
        <v>2</v>
      </c>
      <c r="L14" s="22">
        <v>3</v>
      </c>
      <c r="M14" s="23">
        <v>4</v>
      </c>
      <c r="N14" s="23">
        <v>0</v>
      </c>
      <c r="O14" s="23">
        <v>1</v>
      </c>
      <c r="P14" s="15">
        <v>3</v>
      </c>
      <c r="Q14" s="24">
        <v>4</v>
      </c>
      <c r="R14" s="24">
        <v>2</v>
      </c>
      <c r="S14" s="24">
        <v>4</v>
      </c>
      <c r="T14" s="24">
        <v>8</v>
      </c>
      <c r="U14" s="24">
        <v>4</v>
      </c>
      <c r="V14" s="24">
        <v>1</v>
      </c>
      <c r="W14" s="24">
        <v>1</v>
      </c>
    </row>
    <row r="15" spans="1:23" ht="22.5" customHeight="1" x14ac:dyDescent="0.25">
      <c r="A15" s="12" t="s">
        <v>12</v>
      </c>
      <c r="B15" s="20">
        <f t="shared" si="2"/>
        <v>170</v>
      </c>
      <c r="C15" s="20">
        <f>28+5+5+6</f>
        <v>44</v>
      </c>
      <c r="D15" s="22">
        <v>5</v>
      </c>
      <c r="E15" s="22">
        <v>4</v>
      </c>
      <c r="F15" s="22">
        <v>6</v>
      </c>
      <c r="G15" s="22">
        <v>4</v>
      </c>
      <c r="H15" s="22">
        <v>4</v>
      </c>
      <c r="I15" s="22">
        <v>6</v>
      </c>
      <c r="J15" s="22">
        <v>6</v>
      </c>
      <c r="K15" s="22">
        <v>5</v>
      </c>
      <c r="L15" s="22">
        <v>2</v>
      </c>
      <c r="M15" s="23">
        <v>7</v>
      </c>
      <c r="N15" s="23">
        <v>10</v>
      </c>
      <c r="O15" s="23">
        <v>3</v>
      </c>
      <c r="P15" s="15">
        <v>5</v>
      </c>
      <c r="Q15" s="24">
        <v>9</v>
      </c>
      <c r="R15" s="24">
        <v>8</v>
      </c>
      <c r="S15" s="24">
        <v>6</v>
      </c>
      <c r="T15" s="24">
        <v>7</v>
      </c>
      <c r="U15" s="24">
        <v>20</v>
      </c>
      <c r="V15" s="24">
        <v>5</v>
      </c>
      <c r="W15" s="24">
        <v>4</v>
      </c>
    </row>
    <row r="16" spans="1:23" ht="22.5" customHeight="1" x14ac:dyDescent="0.25">
      <c r="A16" s="12" t="s">
        <v>13</v>
      </c>
      <c r="B16" s="20">
        <f t="shared" si="2"/>
        <v>167</v>
      </c>
      <c r="C16" s="20">
        <f>16+3+8</f>
        <v>27</v>
      </c>
      <c r="D16" s="22">
        <v>5</v>
      </c>
      <c r="E16" s="22">
        <v>4</v>
      </c>
      <c r="F16" s="22">
        <v>7</v>
      </c>
      <c r="G16" s="22">
        <v>4</v>
      </c>
      <c r="H16" s="22">
        <v>8</v>
      </c>
      <c r="I16" s="22">
        <v>7</v>
      </c>
      <c r="J16" s="22">
        <v>5</v>
      </c>
      <c r="K16" s="22">
        <v>8</v>
      </c>
      <c r="L16" s="22">
        <v>2</v>
      </c>
      <c r="M16" s="23">
        <v>4</v>
      </c>
      <c r="N16" s="23">
        <v>7</v>
      </c>
      <c r="O16" s="23">
        <v>10</v>
      </c>
      <c r="P16" s="15">
        <v>4</v>
      </c>
      <c r="Q16" s="24">
        <v>4</v>
      </c>
      <c r="R16" s="24">
        <v>6</v>
      </c>
      <c r="S16" s="24">
        <v>7</v>
      </c>
      <c r="T16" s="24">
        <v>19</v>
      </c>
      <c r="U16" s="24">
        <v>18</v>
      </c>
      <c r="V16" s="24">
        <v>5</v>
      </c>
      <c r="W16" s="24">
        <v>6</v>
      </c>
    </row>
    <row r="17" spans="1:23" ht="22.5" customHeight="1" x14ac:dyDescent="0.25">
      <c r="A17" s="12" t="s">
        <v>14</v>
      </c>
      <c r="B17" s="20">
        <f t="shared" si="2"/>
        <v>461</v>
      </c>
      <c r="C17" s="20">
        <f>27+7+9+11</f>
        <v>54</v>
      </c>
      <c r="D17" s="22">
        <v>7</v>
      </c>
      <c r="E17" s="22">
        <v>9</v>
      </c>
      <c r="F17" s="22">
        <v>15</v>
      </c>
      <c r="G17" s="22">
        <v>11</v>
      </c>
      <c r="H17" s="22">
        <v>8</v>
      </c>
      <c r="I17" s="22">
        <v>15</v>
      </c>
      <c r="J17" s="22">
        <v>18</v>
      </c>
      <c r="K17" s="22">
        <v>22</v>
      </c>
      <c r="L17" s="22">
        <v>22</v>
      </c>
      <c r="M17" s="23">
        <v>14</v>
      </c>
      <c r="N17" s="23">
        <v>20</v>
      </c>
      <c r="O17" s="23">
        <v>19</v>
      </c>
      <c r="P17" s="15">
        <v>30</v>
      </c>
      <c r="Q17" s="24">
        <v>23</v>
      </c>
      <c r="R17" s="24">
        <v>34</v>
      </c>
      <c r="S17" s="24">
        <v>28</v>
      </c>
      <c r="T17" s="24">
        <v>36</v>
      </c>
      <c r="U17" s="24">
        <v>50</v>
      </c>
      <c r="V17" s="24">
        <v>16</v>
      </c>
      <c r="W17" s="24">
        <v>10</v>
      </c>
    </row>
    <row r="18" spans="1:23" ht="22.5" customHeight="1" x14ac:dyDescent="0.25">
      <c r="A18" s="12" t="s">
        <v>15</v>
      </c>
      <c r="B18" s="20">
        <f t="shared" si="2"/>
        <v>1946</v>
      </c>
      <c r="C18" s="20">
        <f>156+42+59+78</f>
        <v>335</v>
      </c>
      <c r="D18" s="22">
        <v>75</v>
      </c>
      <c r="E18" s="22">
        <v>65</v>
      </c>
      <c r="F18" s="22">
        <v>72</v>
      </c>
      <c r="G18" s="22">
        <v>79</v>
      </c>
      <c r="H18" s="22">
        <v>68</v>
      </c>
      <c r="I18" s="22">
        <v>84</v>
      </c>
      <c r="J18" s="22">
        <v>77</v>
      </c>
      <c r="K18" s="22">
        <v>110</v>
      </c>
      <c r="L18" s="22">
        <v>97</v>
      </c>
      <c r="M18" s="23">
        <v>86</v>
      </c>
      <c r="N18" s="23">
        <v>101</v>
      </c>
      <c r="O18" s="23">
        <v>108</v>
      </c>
      <c r="P18" s="15">
        <v>87</v>
      </c>
      <c r="Q18" s="24">
        <v>95</v>
      </c>
      <c r="R18" s="24">
        <v>77</v>
      </c>
      <c r="S18" s="24">
        <v>77</v>
      </c>
      <c r="T18" s="24">
        <v>58</v>
      </c>
      <c r="U18" s="24">
        <v>109</v>
      </c>
      <c r="V18" s="24">
        <v>42</v>
      </c>
      <c r="W18" s="24">
        <v>44</v>
      </c>
    </row>
    <row r="19" spans="1:23" ht="22.5" customHeight="1" x14ac:dyDescent="0.25">
      <c r="A19" s="12" t="s">
        <v>16</v>
      </c>
      <c r="B19" s="20">
        <f t="shared" si="2"/>
        <v>6697</v>
      </c>
      <c r="C19" s="20">
        <f>857+193+224+288</f>
        <v>1562</v>
      </c>
      <c r="D19" s="22">
        <v>224</v>
      </c>
      <c r="E19" s="25">
        <f>230+62</f>
        <v>292</v>
      </c>
      <c r="F19" s="22">
        <v>260</v>
      </c>
      <c r="G19" s="22">
        <v>228</v>
      </c>
      <c r="H19" s="22">
        <v>269</v>
      </c>
      <c r="I19" s="22">
        <v>303</v>
      </c>
      <c r="J19" s="22">
        <v>285</v>
      </c>
      <c r="K19" s="22">
        <v>313</v>
      </c>
      <c r="L19" s="22">
        <v>365</v>
      </c>
      <c r="M19" s="23">
        <v>307</v>
      </c>
      <c r="N19" s="23">
        <v>314</v>
      </c>
      <c r="O19" s="23">
        <v>272</v>
      </c>
      <c r="P19" s="15">
        <v>286</v>
      </c>
      <c r="Q19" s="24">
        <v>203</v>
      </c>
      <c r="R19" s="24">
        <v>247</v>
      </c>
      <c r="S19" s="24">
        <v>230</v>
      </c>
      <c r="T19" s="24">
        <v>174</v>
      </c>
      <c r="U19" s="24">
        <v>344</v>
      </c>
      <c r="V19" s="24">
        <v>93</v>
      </c>
      <c r="W19" s="24">
        <v>126</v>
      </c>
    </row>
    <row r="20" spans="1:23" ht="22.5" customHeight="1" x14ac:dyDescent="0.25">
      <c r="A20" s="12" t="s">
        <v>17</v>
      </c>
      <c r="B20" s="20">
        <f t="shared" si="2"/>
        <v>3099</v>
      </c>
      <c r="C20" s="20">
        <f>314+88+113+152</f>
        <v>667</v>
      </c>
      <c r="D20" s="22">
        <v>130</v>
      </c>
      <c r="E20" s="22">
        <v>148</v>
      </c>
      <c r="F20" s="22">
        <v>138</v>
      </c>
      <c r="G20" s="22">
        <v>125</v>
      </c>
      <c r="H20" s="22">
        <v>145</v>
      </c>
      <c r="I20" s="22">
        <v>157</v>
      </c>
      <c r="J20" s="22">
        <v>163</v>
      </c>
      <c r="K20" s="22">
        <v>137</v>
      </c>
      <c r="L20" s="22">
        <v>156</v>
      </c>
      <c r="M20" s="23">
        <v>126</v>
      </c>
      <c r="N20" s="23">
        <v>159</v>
      </c>
      <c r="O20" s="23">
        <v>107</v>
      </c>
      <c r="P20" s="15">
        <v>108</v>
      </c>
      <c r="Q20" s="24">
        <v>114</v>
      </c>
      <c r="R20" s="24">
        <v>158</v>
      </c>
      <c r="S20" s="24">
        <v>100</v>
      </c>
      <c r="T20" s="24">
        <v>56</v>
      </c>
      <c r="U20" s="24">
        <v>136</v>
      </c>
      <c r="V20" s="24">
        <v>28</v>
      </c>
      <c r="W20" s="24">
        <v>41</v>
      </c>
    </row>
    <row r="21" spans="1:23" ht="22.5" customHeight="1" x14ac:dyDescent="0.25">
      <c r="A21" s="12" t="s">
        <v>18</v>
      </c>
      <c r="B21" s="20">
        <f t="shared" si="2"/>
        <v>159</v>
      </c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3"/>
      <c r="N21" s="23"/>
      <c r="O21" s="23"/>
      <c r="P21" s="15"/>
      <c r="Q21" s="24">
        <v>1</v>
      </c>
      <c r="R21" s="24">
        <v>2</v>
      </c>
      <c r="S21" s="24">
        <v>22</v>
      </c>
      <c r="T21" s="24">
        <v>47</v>
      </c>
      <c r="U21" s="24">
        <v>57</v>
      </c>
      <c r="V21" s="24">
        <v>9</v>
      </c>
      <c r="W21" s="24">
        <v>21</v>
      </c>
    </row>
    <row r="22" spans="1:23" ht="22.5" customHeight="1" x14ac:dyDescent="0.25">
      <c r="A22" s="12" t="s">
        <v>19</v>
      </c>
      <c r="B22" s="20">
        <f t="shared" si="2"/>
        <v>227</v>
      </c>
      <c r="C22" s="20">
        <f>38+8+11</f>
        <v>57</v>
      </c>
      <c r="D22" s="22">
        <v>2</v>
      </c>
      <c r="E22" s="22">
        <v>5</v>
      </c>
      <c r="F22" s="22">
        <v>7</v>
      </c>
      <c r="G22" s="22">
        <v>8</v>
      </c>
      <c r="H22" s="22">
        <v>6</v>
      </c>
      <c r="I22" s="22">
        <v>9</v>
      </c>
      <c r="J22" s="22">
        <v>9</v>
      </c>
      <c r="K22" s="22">
        <v>6</v>
      </c>
      <c r="L22" s="22">
        <v>9</v>
      </c>
      <c r="M22" s="23">
        <v>4</v>
      </c>
      <c r="N22" s="23">
        <v>9</v>
      </c>
      <c r="O22" s="23">
        <v>11</v>
      </c>
      <c r="P22" s="15">
        <v>11</v>
      </c>
      <c r="Q22" s="24">
        <v>21</v>
      </c>
      <c r="R22" s="24">
        <v>8</v>
      </c>
      <c r="S22" s="24">
        <v>10</v>
      </c>
      <c r="T22" s="24">
        <v>2</v>
      </c>
      <c r="U22" s="24">
        <v>27</v>
      </c>
      <c r="V22" s="24">
        <v>1</v>
      </c>
      <c r="W22" s="24">
        <v>5</v>
      </c>
    </row>
    <row r="23" spans="1:23" ht="22.5" customHeight="1" x14ac:dyDescent="0.25">
      <c r="A23" s="12" t="s">
        <v>20</v>
      </c>
      <c r="B23" s="20">
        <f t="shared" si="2"/>
        <v>139</v>
      </c>
      <c r="C23" s="20">
        <f>14+4</f>
        <v>18</v>
      </c>
      <c r="D23" s="22">
        <v>5</v>
      </c>
      <c r="E23" s="22">
        <v>6</v>
      </c>
      <c r="F23" s="22">
        <v>10</v>
      </c>
      <c r="G23" s="22">
        <v>7</v>
      </c>
      <c r="H23" s="22">
        <v>9</v>
      </c>
      <c r="I23" s="22">
        <v>13</v>
      </c>
      <c r="J23" s="22">
        <v>10</v>
      </c>
      <c r="K23" s="22">
        <v>8</v>
      </c>
      <c r="L23" s="22">
        <v>2</v>
      </c>
      <c r="M23" s="23">
        <v>5</v>
      </c>
      <c r="N23" s="23">
        <v>11</v>
      </c>
      <c r="O23" s="23">
        <v>4</v>
      </c>
      <c r="P23" s="15">
        <v>4</v>
      </c>
      <c r="Q23" s="24">
        <v>5</v>
      </c>
      <c r="R23" s="24">
        <v>11</v>
      </c>
      <c r="S23" s="24">
        <v>5</v>
      </c>
      <c r="T23" s="24">
        <v>1</v>
      </c>
      <c r="U23" s="24">
        <v>0</v>
      </c>
      <c r="V23" s="24">
        <v>3</v>
      </c>
      <c r="W23" s="24">
        <v>2</v>
      </c>
    </row>
    <row r="24" spans="1:23" ht="22.5" customHeight="1" x14ac:dyDescent="0.25">
      <c r="A24" s="12" t="s">
        <v>21</v>
      </c>
      <c r="B24" s="20">
        <f t="shared" si="2"/>
        <v>686</v>
      </c>
      <c r="C24" s="20">
        <v>0</v>
      </c>
      <c r="D24" s="22">
        <v>0</v>
      </c>
      <c r="E24" s="22">
        <v>3</v>
      </c>
      <c r="F24" s="22">
        <v>5</v>
      </c>
      <c r="G24" s="22">
        <v>2</v>
      </c>
      <c r="H24" s="22">
        <v>1</v>
      </c>
      <c r="I24" s="22">
        <v>7</v>
      </c>
      <c r="J24" s="22">
        <v>12</v>
      </c>
      <c r="K24" s="22">
        <v>5</v>
      </c>
      <c r="L24" s="22">
        <v>18</v>
      </c>
      <c r="M24" s="23">
        <v>16</v>
      </c>
      <c r="N24" s="23">
        <v>25</v>
      </c>
      <c r="O24" s="23">
        <v>24</v>
      </c>
      <c r="P24" s="15">
        <v>50</v>
      </c>
      <c r="Q24" s="24">
        <v>60</v>
      </c>
      <c r="R24" s="24">
        <v>80</v>
      </c>
      <c r="S24" s="24">
        <v>84</v>
      </c>
      <c r="T24" s="24">
        <v>66</v>
      </c>
      <c r="U24" s="24">
        <v>102</v>
      </c>
      <c r="V24" s="24">
        <v>57</v>
      </c>
      <c r="W24" s="24">
        <v>69</v>
      </c>
    </row>
    <row r="25" spans="1:23" ht="22.5" customHeight="1" thickBot="1" x14ac:dyDescent="0.3">
      <c r="A25" s="27" t="s">
        <v>22</v>
      </c>
      <c r="B25" s="28">
        <f t="shared" si="2"/>
        <v>13</v>
      </c>
      <c r="C25" s="28">
        <v>0</v>
      </c>
      <c r="D25" s="29">
        <v>0</v>
      </c>
      <c r="E25" s="29">
        <v>0</v>
      </c>
      <c r="F25" s="29">
        <v>1</v>
      </c>
      <c r="G25" s="29">
        <v>2</v>
      </c>
      <c r="H25" s="29">
        <v>2</v>
      </c>
      <c r="I25" s="29">
        <v>4</v>
      </c>
      <c r="J25" s="29">
        <v>2</v>
      </c>
      <c r="K25" s="29">
        <v>0</v>
      </c>
      <c r="L25" s="29">
        <v>0</v>
      </c>
      <c r="M25" s="30">
        <v>1</v>
      </c>
      <c r="N25" s="30">
        <v>1</v>
      </c>
      <c r="O25" s="30">
        <v>0</v>
      </c>
      <c r="P25" s="31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</row>
    <row r="26" spans="1:23" ht="14.25" customHeight="1" x14ac:dyDescent="0.25">
      <c r="A26" s="33" t="s">
        <v>23</v>
      </c>
      <c r="B26" s="34"/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6"/>
      <c r="Q26" s="36"/>
      <c r="R26" s="36"/>
      <c r="S26" s="36"/>
      <c r="T26" s="36"/>
      <c r="U26" s="36"/>
      <c r="V26" s="36"/>
      <c r="W26" s="36"/>
    </row>
    <row r="27" spans="1:23" x14ac:dyDescent="0.25">
      <c r="A27" s="37" t="s">
        <v>24</v>
      </c>
      <c r="B27" s="33"/>
      <c r="C27" s="33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x14ac:dyDescent="0.25">
      <c r="A28" s="38" t="s">
        <v>25</v>
      </c>
      <c r="B28" s="33"/>
      <c r="C28" s="33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36" spans="11:11" x14ac:dyDescent="0.25">
      <c r="K36" s="39"/>
    </row>
  </sheetData>
  <mergeCells count="3">
    <mergeCell ref="A5:A6"/>
    <mergeCell ref="B5:B6"/>
    <mergeCell ref="C5:W5"/>
  </mergeCells>
  <printOptions horizontalCentered="1" verticalCentered="1"/>
  <pageMargins left="0.55118110236220474" right="0.55118110236220474" top="0.98425196850393704" bottom="0.98425196850393704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C-16</vt:lpstr>
      <vt:lpstr>'C-16'!Área_de_impresión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Anayansi Tejada</dc:creator>
  <cp:lastModifiedBy>Anayansi Tejada</cp:lastModifiedBy>
  <dcterms:created xsi:type="dcterms:W3CDTF">2021-03-29T14:37:08Z</dcterms:created>
  <dcterms:modified xsi:type="dcterms:W3CDTF">2021-11-16T16:14:07Z</dcterms:modified>
</cp:coreProperties>
</file>