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s\BOLETIN 2019\"/>
    </mc:Choice>
  </mc:AlternateContent>
  <xr:revisionPtr revIDLastSave="0" documentId="8_{55988FF1-C768-448E-9D86-33605157FB08}" xr6:coauthVersionLast="44" xr6:coauthVersionMax="44" xr10:uidLastSave="{00000000-0000-0000-0000-000000000000}"/>
  <bookViews>
    <workbookView xWindow="-120" yWindow="-120" windowWidth="24240" windowHeight="13140" xr2:uid="{5BDD4A6E-6A11-4D6C-BDBF-18F069BA2A44}"/>
  </bookViews>
  <sheets>
    <sheet name="C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key2" localSheetId="0" hidden="1">#REF!</definedName>
    <definedName name="______________________key2" hidden="1">#REF!</definedName>
    <definedName name="______________________R" localSheetId="0">#REF!</definedName>
    <definedName name="______________________R">#REF!</definedName>
    <definedName name="_____________________key2" localSheetId="0" hidden="1">#REF!</definedName>
    <definedName name="_____________________key2" hidden="1">#REF!</definedName>
    <definedName name="_____________________R" localSheetId="0">#REF!</definedName>
    <definedName name="_____________________R">#REF!</definedName>
    <definedName name="____________________key2" localSheetId="0" hidden="1">#REF!</definedName>
    <definedName name="____________________key2" hidden="1">#REF!</definedName>
    <definedName name="____________________R" localSheetId="0">#REF!</definedName>
    <definedName name="____________________R">#REF!</definedName>
    <definedName name="___________________R" localSheetId="0">#REF!</definedName>
    <definedName name="___________________R">#REF!</definedName>
    <definedName name="__________________key2" localSheetId="0" hidden="1">#REF!</definedName>
    <definedName name="__________________key2" hidden="1">#REF!</definedName>
    <definedName name="__________________R" localSheetId="0">#REF!</definedName>
    <definedName name="__________________R">#REF!</definedName>
    <definedName name="_________________R" localSheetId="0">#REF!</definedName>
    <definedName name="_________________R">#REF!</definedName>
    <definedName name="________________key2" localSheetId="0" hidden="1">#REF!</definedName>
    <definedName name="________________key2" hidden="1">#REF!</definedName>
    <definedName name="________________R" localSheetId="0">#REF!</definedName>
    <definedName name="________________R">#REF!</definedName>
    <definedName name="_______________key2" localSheetId="0" hidden="1">#REF!</definedName>
    <definedName name="_______________key2" hidden="1">#REF!</definedName>
    <definedName name="_______________R" localSheetId="0">#REF!</definedName>
    <definedName name="_______________R">#REF!</definedName>
    <definedName name="______________key2" localSheetId="0" hidden="1">#REF!</definedName>
    <definedName name="______________key2" hidden="1">#REF!</definedName>
    <definedName name="______________R" localSheetId="0">#REF!</definedName>
    <definedName name="______________R">#REF!</definedName>
    <definedName name="_____________key2" localSheetId="0" hidden="1">#REF!</definedName>
    <definedName name="_____________key2" hidden="1">#REF!</definedName>
    <definedName name="_____________R" localSheetId="0">#REF!</definedName>
    <definedName name="_____________R">#REF!</definedName>
    <definedName name="____________key2" localSheetId="0" hidden="1">#REF!</definedName>
    <definedName name="____________key2" hidden="1">#REF!</definedName>
    <definedName name="____________R" localSheetId="0">#REF!</definedName>
    <definedName name="____________R">#REF!</definedName>
    <definedName name="___________key2" localSheetId="0" hidden="1">#REF!</definedName>
    <definedName name="___________key2" hidden="1">#REF!</definedName>
    <definedName name="___________R" localSheetId="0">#REF!</definedName>
    <definedName name="___________R">#REF!</definedName>
    <definedName name="__________key2" localSheetId="0" hidden="1">#REF!</definedName>
    <definedName name="__________key2" hidden="1">#REF!</definedName>
    <definedName name="__________R" localSheetId="0">#REF!</definedName>
    <definedName name="__________R">#REF!</definedName>
    <definedName name="_________key2" localSheetId="0" hidden="1">#REF!</definedName>
    <definedName name="_________key2" hidden="1">#REF!</definedName>
    <definedName name="_________R" localSheetId="0">#REF!</definedName>
    <definedName name="_________R">#REF!</definedName>
    <definedName name="________key2" localSheetId="0" hidden="1">#REF!</definedName>
    <definedName name="________key2" hidden="1">#REF!</definedName>
    <definedName name="________R" localSheetId="0">#REF!</definedName>
    <definedName name="________R">#REF!</definedName>
    <definedName name="_______key2" localSheetId="0" hidden="1">#REF!</definedName>
    <definedName name="_______key2" hidden="1">#REF!</definedName>
    <definedName name="_______R" localSheetId="0">#REF!</definedName>
    <definedName name="_______R">#REF!</definedName>
    <definedName name="______key2" localSheetId="0" hidden="1">#REF!</definedName>
    <definedName name="______key2" hidden="1">#REF!</definedName>
    <definedName name="______R" localSheetId="0">#REF!</definedName>
    <definedName name="______R">#REF!</definedName>
    <definedName name="_____key2" localSheetId="0" hidden="1">#REF!</definedName>
    <definedName name="_____key2" hidden="1">#REF!</definedName>
    <definedName name="_____R" localSheetId="0">#REF!</definedName>
    <definedName name="_____R">#REF!</definedName>
    <definedName name="____key2" localSheetId="0" hidden="1">#REF!</definedName>
    <definedName name="____key2" hidden="1">#REF!</definedName>
    <definedName name="____R" localSheetId="0">#REF!</definedName>
    <definedName name="____R">#REF!</definedName>
    <definedName name="___key2" localSheetId="0" hidden="1">#REF!</definedName>
    <definedName name="___key2" hidden="1">#REF!</definedName>
    <definedName name="___R" localSheetId="0">#REF!</definedName>
    <definedName name="___R">#REF!</definedName>
    <definedName name="__key2" localSheetId="0" hidden="1">#REF!</definedName>
    <definedName name="__key2" hidden="1">#REF!</definedName>
    <definedName name="__R" localSheetId="0">#REF!</definedName>
    <definedName name="__R">#REF!</definedName>
    <definedName name="_14" localSheetId="0" hidden="1">#REF!</definedName>
    <definedName name="_14" hidden="1">#REF!</definedName>
    <definedName name="_30" localSheetId="0" hidden="1">#REF!</definedName>
    <definedName name="_30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R" localSheetId="0">#REF!</definedName>
    <definedName name="_R">#REF!</definedName>
    <definedName name="_Regression_Int" localSheetId="0" hidden="1">1</definedName>
    <definedName name="_Sort" localSheetId="0" hidden="1">#REF!</definedName>
    <definedName name="_Sort" hidden="1">#REF!</definedName>
    <definedName name="A_impresión_IM" localSheetId="0">'C10'!$A$1:$G$26</definedName>
    <definedName name="A_impresión_IM">#REF!</definedName>
    <definedName name="adolescentes" hidden="1">#REF!</definedName>
    <definedName name="_xlnm.Print_Area" localSheetId="0">'C10'!$A$1:$M$27</definedName>
    <definedName name="_xlnm.Print_Area">#REF!</definedName>
    <definedName name="_xlnm.Database" localSheetId="0">#REF!</definedName>
    <definedName name="_xlnm.Database">#REF!</definedName>
    <definedName name="ccc">[2]Mayo!#REF!</definedName>
    <definedName name="CENTROS" localSheetId="0">#REF!</definedName>
    <definedName name="CENTROS">#REF!</definedName>
    <definedName name="cuadro" hidden="1">#REF!</definedName>
    <definedName name="cuadro25">#REF!</definedName>
    <definedName name="D" localSheetId="0">[3]C39!$A$7:$E$111</definedName>
    <definedName name="D">[4]C39!$A$7:$E$111</definedName>
    <definedName name="D2019.">#REF!</definedName>
    <definedName name="Excel_BuiltIn_Print_Area_5" localSheetId="0">[2]Mayo!#REF!</definedName>
    <definedName name="Excel_BuiltIn_Print_Area_5">[2]Mayo!#REF!</definedName>
    <definedName name="hijo" localSheetId="0" hidden="1">#REF!</definedName>
    <definedName name="hijo" hidden="1">#REF!</definedName>
    <definedName name="key" localSheetId="0">#REF!</definedName>
    <definedName name="key">#REF!</definedName>
    <definedName name="m" localSheetId="0">[5]C39!$A$7:$E$111</definedName>
    <definedName name="m">[6]C39!$A$7:$E$111</definedName>
    <definedName name="mary" localSheetId="0">#REF!</definedName>
    <definedName name="mary">#REF!</definedName>
    <definedName name="ser" localSheetId="0">#REF!</definedName>
    <definedName name="ser">#REF!</definedName>
    <definedName name="SERVICIO" localSheetId="0" hidden="1">#REF!</definedName>
    <definedName name="SERVICIO" hidden="1">#REF!</definedName>
    <definedName name="yar" localSheetId="0">#REF!</definedName>
    <definedName name="y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0" i="1" l="1"/>
  <c r="M20" i="1" s="1"/>
  <c r="O20" i="1"/>
  <c r="N20" i="1"/>
  <c r="K20" i="1"/>
  <c r="I20" i="1"/>
  <c r="P19" i="1"/>
  <c r="M19" i="1" s="1"/>
  <c r="O19" i="1"/>
  <c r="K19" i="1" s="1"/>
  <c r="N19" i="1"/>
  <c r="I19" i="1" s="1"/>
  <c r="P18" i="1"/>
  <c r="O18" i="1"/>
  <c r="N18" i="1"/>
  <c r="I18" i="1" s="1"/>
  <c r="M18" i="1"/>
  <c r="K18" i="1"/>
  <c r="P17" i="1"/>
  <c r="O17" i="1"/>
  <c r="N17" i="1"/>
  <c r="M17" i="1"/>
  <c r="K17" i="1"/>
  <c r="I17" i="1"/>
  <c r="P16" i="1"/>
  <c r="M16" i="1" s="1"/>
  <c r="O16" i="1"/>
  <c r="N16" i="1"/>
  <c r="K16" i="1"/>
  <c r="I16" i="1"/>
  <c r="P15" i="1"/>
  <c r="M15" i="1" s="1"/>
  <c r="O15" i="1"/>
  <c r="K15" i="1" s="1"/>
  <c r="N15" i="1"/>
  <c r="I15" i="1" s="1"/>
  <c r="P14" i="1"/>
  <c r="O14" i="1"/>
  <c r="N14" i="1"/>
  <c r="I14" i="1" s="1"/>
  <c r="M14" i="1"/>
  <c r="K14" i="1"/>
  <c r="P13" i="1"/>
  <c r="O13" i="1"/>
  <c r="N13" i="1"/>
  <c r="M13" i="1"/>
  <c r="K13" i="1"/>
  <c r="I13" i="1"/>
  <c r="M12" i="1"/>
  <c r="K12" i="1"/>
  <c r="I12" i="1"/>
  <c r="M11" i="1"/>
  <c r="K11" i="1"/>
  <c r="I11" i="1"/>
  <c r="M9" i="1"/>
  <c r="K9" i="1"/>
  <c r="I9" i="1"/>
</calcChain>
</file>

<file path=xl/sharedStrings.xml><?xml version="1.0" encoding="utf-8"?>
<sst xmlns="http://schemas.openxmlformats.org/spreadsheetml/2006/main" count="50" uniqueCount="29">
  <si>
    <t xml:space="preserve">Cuadro Nº 10.   NÚMERO Y PORCENTAJE DE LA MORTALIDAD GENERAL POR SEXO, SEGÚN GRUPO DE EDAD EN LA REPÚBLICA </t>
  </si>
  <si>
    <t>DE PANAMÁ: AÑO 2018 - 2019</t>
  </si>
  <si>
    <t>Grupo de Edad</t>
  </si>
  <si>
    <t>SEXO</t>
  </si>
  <si>
    <t>Total</t>
  </si>
  <si>
    <t>Sexo</t>
  </si>
  <si>
    <t>Hombre</t>
  </si>
  <si>
    <t>Mujer</t>
  </si>
  <si>
    <t>Nº</t>
  </si>
  <si>
    <t>Tasa (1)</t>
  </si>
  <si>
    <t>T</t>
  </si>
  <si>
    <t>H</t>
  </si>
  <si>
    <t>M</t>
  </si>
  <si>
    <t>&lt; 1 Año........................................................</t>
  </si>
  <si>
    <t>1 - 4 ..................................................</t>
  </si>
  <si>
    <t>5 - 14 ................................................</t>
  </si>
  <si>
    <t>15 - 24 ..............................................</t>
  </si>
  <si>
    <t>25 - 34 ..............................................</t>
  </si>
  <si>
    <t>35 - 44 ..............................................</t>
  </si>
  <si>
    <t>45 - 54 ..............................................</t>
  </si>
  <si>
    <t>55 - 64 ..............................................</t>
  </si>
  <si>
    <t>65 - 74 ..............................................</t>
  </si>
  <si>
    <t>75 Y Más..............................................</t>
  </si>
  <si>
    <t>No Especificado............................................</t>
  </si>
  <si>
    <t>..</t>
  </si>
  <si>
    <t>(1)  Cálculo por 1,000 habitantes en base a la estimación de población al 1º de julio.</t>
  </si>
  <si>
    <t>.. No Aplica</t>
  </si>
  <si>
    <t>Fuente Documental: Base de Dato de Estadísticas Vitales - Volumen III,  Defunciones.</t>
  </si>
  <si>
    <t>Fuente Institucional: Contraloría General de la República,  Sección de Estadísticas Vitales.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</si>
</sst>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_);\(#,##0.0\)"/>
  </numFmts>
  <fonts count="11" x14ac:knownFonts="1">
    <font>
      <sz val="11"/>
      <color theme="1"/>
      <name val="Calibri"/>
      <family val="2"/>
      <scheme val="minor"/>
    </font>
    <font>
      <sz val="11"/>
      <name val="Tms Rmn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2"/>
      <name val="Times New Roman"/>
      <family val="1"/>
    </font>
    <font>
      <b/>
      <sz val="11"/>
      <color theme="0" tint="-0.34998626667073579"/>
      <name val="Times New Roman"/>
      <family val="1"/>
    </font>
    <font>
      <sz val="11"/>
      <color theme="0" tint="-0.34998626667073579"/>
      <name val="Times New Roman"/>
      <family val="1"/>
    </font>
    <font>
      <b/>
      <sz val="10"/>
      <name val="Times New Roman"/>
      <family val="1"/>
    </font>
    <font>
      <sz val="10"/>
      <color theme="0" tint="-0.34998626667073579"/>
      <name val="Times New Roman"/>
      <family val="1"/>
    </font>
    <font>
      <sz val="10"/>
      <name val="Times New Roman"/>
      <family val="1"/>
    </font>
    <font>
      <sz val="1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/>
      <top/>
      <bottom style="double">
        <color indexed="8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68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3" fillId="0" borderId="0" xfId="1" applyFont="1" applyAlignment="1">
      <alignment horizontal="centerContinuous"/>
    </xf>
    <xf numFmtId="0" fontId="3" fillId="0" borderId="0" xfId="1" applyFont="1" applyAlignment="1">
      <alignment horizontal="left" indent="2"/>
    </xf>
    <xf numFmtId="0" fontId="2" fillId="2" borderId="1" xfId="1" applyFont="1" applyFill="1" applyBorder="1" applyAlignment="1">
      <alignment horizontal="center" vertical="center"/>
    </xf>
    <xf numFmtId="0" fontId="2" fillId="2" borderId="2" xfId="1" quotePrefix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3" fillId="3" borderId="0" xfId="1" applyFont="1" applyFill="1"/>
    <xf numFmtId="0" fontId="3" fillId="3" borderId="5" xfId="1" applyFont="1" applyFill="1" applyBorder="1"/>
    <xf numFmtId="0" fontId="3" fillId="3" borderId="17" xfId="1" applyFont="1" applyFill="1" applyBorder="1"/>
    <xf numFmtId="0" fontId="3" fillId="3" borderId="18" xfId="1" applyFont="1" applyFill="1" applyBorder="1" applyAlignment="1">
      <alignment horizontal="left" indent="2"/>
    </xf>
    <xf numFmtId="0" fontId="3" fillId="3" borderId="18" xfId="1" applyFont="1" applyFill="1" applyBorder="1"/>
    <xf numFmtId="0" fontId="6" fillId="0" borderId="0" xfId="1" applyFont="1"/>
    <xf numFmtId="0" fontId="7" fillId="3" borderId="0" xfId="1" applyFont="1" applyFill="1" applyAlignment="1">
      <alignment horizontal="center"/>
    </xf>
    <xf numFmtId="3" fontId="7" fillId="3" borderId="5" xfId="1" applyNumberFormat="1" applyFont="1" applyFill="1" applyBorder="1" applyAlignment="1">
      <alignment horizontal="right"/>
    </xf>
    <xf numFmtId="164" fontId="7" fillId="3" borderId="18" xfId="1" applyNumberFormat="1" applyFont="1" applyFill="1" applyBorder="1" applyAlignment="1">
      <alignment horizontal="right"/>
    </xf>
    <xf numFmtId="3" fontId="7" fillId="3" borderId="18" xfId="1" applyNumberFormat="1" applyFont="1" applyFill="1" applyBorder="1" applyAlignment="1">
      <alignment horizontal="right"/>
    </xf>
    <xf numFmtId="164" fontId="7" fillId="3" borderId="17" xfId="1" applyNumberFormat="1" applyFont="1" applyFill="1" applyBorder="1" applyAlignment="1">
      <alignment horizontal="right"/>
    </xf>
    <xf numFmtId="0" fontId="8" fillId="0" borderId="0" xfId="1" applyFont="1"/>
    <xf numFmtId="0" fontId="9" fillId="0" borderId="0" xfId="1" applyFont="1"/>
    <xf numFmtId="0" fontId="9" fillId="3" borderId="0" xfId="1" applyFont="1" applyFill="1"/>
    <xf numFmtId="0" fontId="9" fillId="3" borderId="19" xfId="1" applyFont="1" applyFill="1" applyBorder="1"/>
    <xf numFmtId="164" fontId="9" fillId="3" borderId="18" xfId="1" applyNumberFormat="1" applyFont="1" applyFill="1" applyBorder="1" applyAlignment="1">
      <alignment horizontal="right"/>
    </xf>
    <xf numFmtId="0" fontId="9" fillId="3" borderId="18" xfId="1" applyFont="1" applyFill="1" applyBorder="1"/>
    <xf numFmtId="164" fontId="9" fillId="3" borderId="17" xfId="1" applyNumberFormat="1" applyFont="1" applyFill="1" applyBorder="1" applyAlignment="1">
      <alignment horizontal="right"/>
    </xf>
    <xf numFmtId="0" fontId="9" fillId="0" borderId="19" xfId="1" applyFont="1" applyBorder="1"/>
    <xf numFmtId="0" fontId="9" fillId="3" borderId="17" xfId="1" applyFont="1" applyFill="1" applyBorder="1"/>
    <xf numFmtId="0" fontId="9" fillId="3" borderId="0" xfId="1" applyFont="1" applyFill="1" applyAlignment="1">
      <alignment horizontal="left"/>
    </xf>
    <xf numFmtId="3" fontId="9" fillId="3" borderId="5" xfId="1" quotePrefix="1" applyNumberFormat="1" applyFont="1" applyFill="1" applyBorder="1" applyAlignment="1">
      <alignment horizontal="right"/>
    </xf>
    <xf numFmtId="3" fontId="9" fillId="0" borderId="0" xfId="1" applyNumberFormat="1" applyFont="1"/>
    <xf numFmtId="164" fontId="9" fillId="3" borderId="0" xfId="1" applyNumberFormat="1" applyFont="1" applyFill="1" applyAlignment="1">
      <alignment horizontal="right"/>
    </xf>
    <xf numFmtId="0" fontId="2" fillId="0" borderId="20" xfId="1" applyFont="1" applyBorder="1"/>
    <xf numFmtId="3" fontId="2" fillId="0" borderId="13" xfId="1" applyNumberFormat="1" applyFont="1" applyBorder="1" applyAlignment="1">
      <alignment horizontal="right"/>
    </xf>
    <xf numFmtId="0" fontId="2" fillId="0" borderId="14" xfId="1" applyFont="1" applyBorder="1"/>
    <xf numFmtId="0" fontId="2" fillId="0" borderId="21" xfId="1" applyFont="1" applyBorder="1"/>
    <xf numFmtId="0" fontId="2" fillId="0" borderId="22" xfId="1" applyFont="1" applyBorder="1"/>
    <xf numFmtId="3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0" fontId="9" fillId="0" borderId="0" xfId="1" quotePrefix="1" applyFont="1"/>
    <xf numFmtId="37" fontId="9" fillId="0" borderId="0" xfId="1" applyNumberFormat="1" applyFont="1"/>
    <xf numFmtId="165" fontId="9" fillId="0" borderId="0" xfId="1" applyNumberFormat="1" applyFont="1"/>
    <xf numFmtId="164" fontId="9" fillId="0" borderId="0" xfId="1" applyNumberFormat="1" applyFont="1" applyAlignment="1">
      <alignment horizontal="left" indent="2"/>
    </xf>
    <xf numFmtId="0" fontId="9" fillId="0" borderId="0" xfId="1" applyFont="1" applyAlignment="1">
      <alignment horizontal="left"/>
    </xf>
    <xf numFmtId="0" fontId="9" fillId="0" borderId="0" xfId="2" quotePrefix="1" applyFont="1" applyAlignment="1">
      <alignment horizontal="left"/>
    </xf>
    <xf numFmtId="0" fontId="9" fillId="0" borderId="0" xfId="2" applyFont="1"/>
    <xf numFmtId="0" fontId="2" fillId="0" borderId="0" xfId="2" applyFont="1"/>
    <xf numFmtId="37" fontId="2" fillId="0" borderId="0" xfId="1" applyNumberFormat="1" applyFont="1"/>
    <xf numFmtId="164" fontId="2" fillId="0" borderId="0" xfId="1" applyNumberFormat="1" applyFont="1" applyAlignment="1">
      <alignment horizontal="left" indent="2"/>
    </xf>
    <xf numFmtId="3" fontId="2" fillId="0" borderId="0" xfId="1" applyNumberFormat="1" applyFont="1"/>
    <xf numFmtId="0" fontId="2" fillId="0" borderId="0" xfId="1" applyFont="1" applyAlignment="1">
      <alignment horizontal="left" indent="2"/>
    </xf>
  </cellXfs>
  <cellStyles count="3">
    <cellStyle name="Normal" xfId="0" builtinId="0"/>
    <cellStyle name="Normal 2" xfId="2" xr:uid="{3FED58A4-1053-4BAA-9A3C-49873C2999AA}"/>
    <cellStyle name="Normal_CUADRO_11 2003" xfId="1" xr:uid="{FEB712F1-9FCA-4AC6-ABBA-D8FACC48B3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N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69\Users\Base_de_Informaci&#243;n\Base%20de%20Datos%20Zoonosis\Zoonosis_2012\cuadro%20Zooonosis%2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0.16.39\Documents%20and%20Settings\usuario\Mis%20documentos\Anuario%202006\ANUARIO%202006\Documents%20and%20Settings\gmcleary\Mis%20documentos\ANUARIOS\anuario%202004\archivos%20del%20normativo\salud%20bucal\SALUD%20BUCAL\CUADRO_42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0.26.22\Estadistica\Documents%20and%20Settings\usuario\Mis%20documentos\Anuario%202006\ANUARIO%202006\Documents%20and%20Settings\gmcleary\Mis%20documentos\ANUARIOS\anuario%202004\archivos%20del%20normativo\salud%20bucal\SALUD%20BUCAL\CUADRO_42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69\Marisol%20-%20Marilexzy\Documents%20and%20Settings\gmcleary\Mis%20documentos\ANUARIOS\anuario%202004\archivos%20del%20normativo\salud%20bucal\SALUD%20BUCAL\CUADRO_42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STS5\Anuario%202005\Documents%20and%20Settings\gmcleary\Mis%20documentos\ANUARIOS\anuario%202004\archivos%20del%20normativo\salud%20bucal\SALUD%20BUCAL\CUADRO_42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traportada"/>
      <sheetName val="Colaboradores"/>
      <sheetName val="Introducción"/>
      <sheetName val="INDICE"/>
      <sheetName val="Signos Convencionales"/>
      <sheetName val="C01 "/>
      <sheetName val="CO2"/>
      <sheetName val="C03"/>
      <sheetName val="C04"/>
      <sheetName val="C05"/>
      <sheetName val="C06"/>
      <sheetName val="C07"/>
      <sheetName val="C08 "/>
      <sheetName val="C09"/>
      <sheetName val="C10"/>
      <sheetName val="C11"/>
      <sheetName val="C12"/>
      <sheetName val="C13"/>
      <sheetName val="C14"/>
      <sheetName val="C15"/>
      <sheetName val="C-16"/>
      <sheetName val="C-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DD658-D76A-4083-BEFD-C3206CAE484A}">
  <sheetPr syncVertical="1" syncRef="A1" transitionEvaluation="1"/>
  <dimension ref="A1:R68"/>
  <sheetViews>
    <sheetView showGridLines="0" tabSelected="1" view="pageBreakPreview" zoomScale="80" zoomScaleNormal="100" zoomScaleSheetLayoutView="80" workbookViewId="0">
      <selection activeCell="E26" sqref="E26"/>
    </sheetView>
  </sheetViews>
  <sheetFormatPr baseColWidth="10" defaultColWidth="8.42578125" defaultRowHeight="15" x14ac:dyDescent="0.25"/>
  <cols>
    <col min="1" max="1" width="23.28515625" style="2" customWidth="1"/>
    <col min="2" max="4" width="9.7109375" style="2" customWidth="1"/>
    <col min="5" max="5" width="9.7109375" style="67" customWidth="1"/>
    <col min="6" max="6" width="9.7109375" style="2" customWidth="1"/>
    <col min="7" max="7" width="9.5703125" style="2" customWidth="1"/>
    <col min="8" max="13" width="9.7109375" style="2" customWidth="1"/>
    <col min="14" max="16" width="8.7109375" style="2" customWidth="1"/>
    <col min="17" max="17" width="8.42578125" style="2"/>
    <col min="18" max="18" width="27.5703125" style="2" customWidth="1"/>
    <col min="19" max="19" width="21.28515625" style="2" customWidth="1"/>
    <col min="20" max="20" width="21.140625" style="2" customWidth="1"/>
    <col min="21" max="21" width="15.42578125" style="2" customWidth="1"/>
    <col min="22" max="16384" width="8.42578125" style="2"/>
  </cols>
  <sheetData>
    <row r="1" spans="1:16" ht="15.9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.9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8.1" customHeight="1" thickBot="1" x14ac:dyDescent="0.3">
      <c r="A3" s="3"/>
      <c r="B3" s="3"/>
      <c r="C3" s="3"/>
      <c r="D3" s="3"/>
      <c r="E3" s="4"/>
      <c r="F3" s="3"/>
    </row>
    <row r="4" spans="1:16" ht="18.75" customHeight="1" thickTop="1" x14ac:dyDescent="0.25">
      <c r="A4" s="5" t="s">
        <v>2</v>
      </c>
      <c r="B4" s="6">
        <v>2018</v>
      </c>
      <c r="C4" s="7"/>
      <c r="D4" s="7" t="s">
        <v>3</v>
      </c>
      <c r="E4" s="7"/>
      <c r="F4" s="7"/>
      <c r="G4" s="7"/>
      <c r="H4" s="8">
        <v>2019</v>
      </c>
      <c r="I4" s="7"/>
      <c r="J4" s="7" t="s">
        <v>3</v>
      </c>
      <c r="K4" s="7"/>
      <c r="L4" s="7"/>
      <c r="M4" s="7"/>
    </row>
    <row r="5" spans="1:16" ht="15" customHeight="1" x14ac:dyDescent="0.25">
      <c r="A5" s="9"/>
      <c r="B5" s="10" t="s">
        <v>4</v>
      </c>
      <c r="C5" s="9"/>
      <c r="D5" s="11" t="s">
        <v>5</v>
      </c>
      <c r="E5" s="12"/>
      <c r="F5" s="12"/>
      <c r="G5" s="12"/>
      <c r="H5" s="10" t="s">
        <v>4</v>
      </c>
      <c r="I5" s="9"/>
      <c r="J5" s="11" t="s">
        <v>5</v>
      </c>
      <c r="K5" s="12"/>
      <c r="L5" s="12"/>
      <c r="M5" s="12"/>
    </row>
    <row r="6" spans="1:16" ht="19.5" customHeight="1" x14ac:dyDescent="0.25">
      <c r="A6" s="9"/>
      <c r="B6" s="13"/>
      <c r="C6" s="14"/>
      <c r="D6" s="15" t="s">
        <v>6</v>
      </c>
      <c r="E6" s="16"/>
      <c r="F6" s="17" t="s">
        <v>7</v>
      </c>
      <c r="G6" s="16"/>
      <c r="H6" s="13"/>
      <c r="I6" s="14"/>
      <c r="J6" s="15" t="s">
        <v>6</v>
      </c>
      <c r="K6" s="16"/>
      <c r="L6" s="17" t="s">
        <v>7</v>
      </c>
      <c r="M6" s="16"/>
      <c r="N6" s="18"/>
      <c r="O6" s="18"/>
      <c r="P6" s="18"/>
    </row>
    <row r="7" spans="1:16" ht="18.75" customHeight="1" thickBot="1" x14ac:dyDescent="0.3">
      <c r="A7" s="19"/>
      <c r="B7" s="20" t="s">
        <v>8</v>
      </c>
      <c r="C7" s="21" t="s">
        <v>9</v>
      </c>
      <c r="D7" s="20" t="s">
        <v>8</v>
      </c>
      <c r="E7" s="22" t="s">
        <v>9</v>
      </c>
      <c r="F7" s="23" t="s">
        <v>8</v>
      </c>
      <c r="G7" s="21" t="s">
        <v>9</v>
      </c>
      <c r="H7" s="20" t="s">
        <v>8</v>
      </c>
      <c r="I7" s="21" t="s">
        <v>9</v>
      </c>
      <c r="J7" s="20" t="s">
        <v>8</v>
      </c>
      <c r="K7" s="22" t="s">
        <v>9</v>
      </c>
      <c r="L7" s="23" t="s">
        <v>8</v>
      </c>
      <c r="M7" s="21" t="s">
        <v>9</v>
      </c>
      <c r="N7" s="24" t="s">
        <v>10</v>
      </c>
      <c r="O7" s="24" t="s">
        <v>11</v>
      </c>
      <c r="P7" s="24" t="s">
        <v>12</v>
      </c>
    </row>
    <row r="8" spans="1:16" ht="8.1" customHeight="1" thickTop="1" x14ac:dyDescent="0.25">
      <c r="A8" s="25"/>
      <c r="B8" s="26"/>
      <c r="C8" s="27"/>
      <c r="D8" s="26"/>
      <c r="E8" s="28"/>
      <c r="F8" s="29"/>
      <c r="G8" s="25"/>
      <c r="H8" s="26"/>
      <c r="I8" s="27"/>
      <c r="J8" s="26"/>
      <c r="K8" s="28"/>
      <c r="L8" s="29"/>
      <c r="M8" s="25"/>
      <c r="N8" s="30"/>
      <c r="O8" s="30"/>
      <c r="P8" s="30"/>
    </row>
    <row r="9" spans="1:16" s="37" customFormat="1" ht="15.95" customHeight="1" x14ac:dyDescent="0.2">
      <c r="A9" s="31" t="s">
        <v>4</v>
      </c>
      <c r="B9" s="32">
        <v>19720</v>
      </c>
      <c r="C9" s="33">
        <v>4.7417718116093095</v>
      </c>
      <c r="D9" s="32">
        <v>11358</v>
      </c>
      <c r="E9" s="33">
        <v>5.4450010786452223</v>
      </c>
      <c r="F9" s="34">
        <v>8362</v>
      </c>
      <c r="G9" s="35">
        <v>4.0340924715112116</v>
      </c>
      <c r="H9" s="32">
        <v>20049</v>
      </c>
      <c r="I9" s="33">
        <f>+H9/N9*1000</f>
        <v>4.7522902203655626</v>
      </c>
      <c r="J9" s="32">
        <v>11484</v>
      </c>
      <c r="K9" s="33">
        <f>+J9/O9*1000</f>
        <v>5.4286116765258399</v>
      </c>
      <c r="L9" s="34">
        <v>8565</v>
      </c>
      <c r="M9" s="35">
        <f>+L9/P9*1000</f>
        <v>4.0720754986093608</v>
      </c>
      <c r="N9" s="36">
        <v>4218808</v>
      </c>
      <c r="O9" s="36">
        <v>2115458</v>
      </c>
      <c r="P9" s="36">
        <v>2103350</v>
      </c>
    </row>
    <row r="10" spans="1:16" s="37" customFormat="1" ht="12.75" x14ac:dyDescent="0.2">
      <c r="A10" s="38"/>
      <c r="B10" s="39"/>
      <c r="C10" s="40"/>
      <c r="D10" s="39"/>
      <c r="E10" s="40"/>
      <c r="F10" s="41"/>
      <c r="G10" s="42"/>
      <c r="H10" s="43"/>
      <c r="I10" s="44"/>
      <c r="J10" s="43"/>
      <c r="K10" s="41"/>
      <c r="M10" s="44"/>
      <c r="N10" s="36"/>
      <c r="O10" s="36"/>
      <c r="P10" s="36"/>
    </row>
    <row r="11" spans="1:16" s="37" customFormat="1" ht="24.75" customHeight="1" x14ac:dyDescent="0.2">
      <c r="A11" s="45" t="s">
        <v>13</v>
      </c>
      <c r="B11" s="46">
        <v>1092</v>
      </c>
      <c r="C11" s="40">
        <v>14.708655478031304</v>
      </c>
      <c r="D11" s="39">
        <v>591</v>
      </c>
      <c r="E11" s="40">
        <v>15.574764138512624</v>
      </c>
      <c r="F11" s="41">
        <v>501</v>
      </c>
      <c r="G11" s="42">
        <v>13.803173903460436</v>
      </c>
      <c r="H11" s="39">
        <v>1071</v>
      </c>
      <c r="I11" s="40">
        <f>+H11/N11*1000</f>
        <v>14.437269994473128</v>
      </c>
      <c r="J11" s="39">
        <v>592</v>
      </c>
      <c r="K11" s="40">
        <f>+J11/O11*1000</f>
        <v>15.613873137280761</v>
      </c>
      <c r="L11" s="41">
        <v>479</v>
      </c>
      <c r="M11" s="42">
        <f>+L11/P11*1000</f>
        <v>13.207235028123966</v>
      </c>
      <c r="N11" s="36">
        <v>74183</v>
      </c>
      <c r="O11" s="36">
        <v>37915</v>
      </c>
      <c r="P11" s="36">
        <v>36268</v>
      </c>
    </row>
    <row r="12" spans="1:16" s="37" customFormat="1" ht="24.75" customHeight="1" x14ac:dyDescent="0.2">
      <c r="A12" s="45" t="s">
        <v>14</v>
      </c>
      <c r="B12" s="46">
        <v>269</v>
      </c>
      <c r="C12" s="40">
        <v>0.90872545343373223</v>
      </c>
      <c r="D12" s="39">
        <v>166</v>
      </c>
      <c r="E12" s="40">
        <v>1.0976512907321203</v>
      </c>
      <c r="F12" s="41">
        <v>103</v>
      </c>
      <c r="G12" s="42">
        <v>0.71138983472273054</v>
      </c>
      <c r="H12" s="46">
        <v>313</v>
      </c>
      <c r="I12" s="40">
        <f t="shared" ref="I12:I20" si="0">+H12/N12*1000</f>
        <v>1.0581008948220667</v>
      </c>
      <c r="J12" s="39">
        <v>182</v>
      </c>
      <c r="K12" s="40">
        <f t="shared" ref="K12:K20" si="1">+J12/O12*1000</f>
        <v>1.204253263724848</v>
      </c>
      <c r="L12" s="41">
        <v>131</v>
      </c>
      <c r="M12" s="42">
        <f t="shared" ref="M12:M20" si="2">+L12/P12*1000</f>
        <v>0.90543398625952087</v>
      </c>
      <c r="N12" s="36">
        <v>295813</v>
      </c>
      <c r="O12" s="36">
        <v>151131</v>
      </c>
      <c r="P12" s="36">
        <v>144682</v>
      </c>
    </row>
    <row r="13" spans="1:16" s="37" customFormat="1" ht="24.75" customHeight="1" x14ac:dyDescent="0.2">
      <c r="A13" s="45" t="s">
        <v>15</v>
      </c>
      <c r="B13" s="46">
        <v>185</v>
      </c>
      <c r="C13" s="40">
        <v>0.2537973572149787</v>
      </c>
      <c r="D13" s="39">
        <v>108</v>
      </c>
      <c r="E13" s="40">
        <v>0.29021414041527493</v>
      </c>
      <c r="F13" s="41">
        <v>77</v>
      </c>
      <c r="G13" s="42">
        <v>0.2158138283411204</v>
      </c>
      <c r="H13" s="46">
        <v>216</v>
      </c>
      <c r="I13" s="40">
        <f t="shared" si="0"/>
        <v>0.29549533774022674</v>
      </c>
      <c r="J13" s="39">
        <v>127</v>
      </c>
      <c r="K13" s="40">
        <f t="shared" si="1"/>
        <v>0.34028916540732879</v>
      </c>
      <c r="L13" s="41">
        <v>89</v>
      </c>
      <c r="M13" s="42">
        <f t="shared" si="2"/>
        <v>0.24944715223843786</v>
      </c>
      <c r="N13" s="36">
        <f>367710+363266</f>
        <v>730976</v>
      </c>
      <c r="O13" s="36">
        <f>187796+185416</f>
        <v>373212</v>
      </c>
      <c r="P13" s="36">
        <f>179312+177477</f>
        <v>356789</v>
      </c>
    </row>
    <row r="14" spans="1:16" s="37" customFormat="1" ht="24.75" customHeight="1" x14ac:dyDescent="0.2">
      <c r="A14" s="45" t="s">
        <v>16</v>
      </c>
      <c r="B14" s="46">
        <v>614</v>
      </c>
      <c r="C14" s="40">
        <v>0.88411727945305685</v>
      </c>
      <c r="D14" s="39">
        <v>463</v>
      </c>
      <c r="E14" s="40">
        <v>1.3104898628089769</v>
      </c>
      <c r="F14" s="41">
        <v>151</v>
      </c>
      <c r="G14" s="42">
        <v>0.44258811460394226</v>
      </c>
      <c r="H14" s="46">
        <v>594</v>
      </c>
      <c r="I14" s="40">
        <f t="shared" si="0"/>
        <v>0.84603814862924731</v>
      </c>
      <c r="J14" s="39">
        <v>436</v>
      </c>
      <c r="K14" s="40">
        <f t="shared" si="1"/>
        <v>1.220491947832367</v>
      </c>
      <c r="L14" s="41">
        <v>158</v>
      </c>
      <c r="M14" s="42">
        <f t="shared" si="2"/>
        <v>0.45815294769227199</v>
      </c>
      <c r="N14" s="36">
        <f>359157+342939</f>
        <v>702096</v>
      </c>
      <c r="O14" s="36">
        <f>183074+174159</f>
        <v>357233</v>
      </c>
      <c r="P14" s="36">
        <f>176083+168780</f>
        <v>344863</v>
      </c>
    </row>
    <row r="15" spans="1:16" s="37" customFormat="1" ht="24.75" customHeight="1" x14ac:dyDescent="0.2">
      <c r="A15" s="45" t="s">
        <v>17</v>
      </c>
      <c r="B15" s="46">
        <v>800</v>
      </c>
      <c r="C15" s="40">
        <v>1.2771290139765807</v>
      </c>
      <c r="D15" s="39">
        <v>592</v>
      </c>
      <c r="E15" s="40">
        <v>1.8737497784417492</v>
      </c>
      <c r="F15" s="41">
        <v>208</v>
      </c>
      <c r="G15" s="42">
        <v>0.669971429583748</v>
      </c>
      <c r="H15" s="46">
        <v>812</v>
      </c>
      <c r="I15" s="40">
        <f t="shared" si="0"/>
        <v>1.2838533308246545</v>
      </c>
      <c r="J15" s="39">
        <v>592</v>
      </c>
      <c r="K15" s="40">
        <f t="shared" si="1"/>
        <v>1.8561193936258602</v>
      </c>
      <c r="L15" s="41">
        <v>220</v>
      </c>
      <c r="M15" s="42">
        <f t="shared" si="2"/>
        <v>0.70169619106549375</v>
      </c>
      <c r="N15" s="36">
        <f>321839+310632</f>
        <v>632471</v>
      </c>
      <c r="O15" s="36">
        <f>162533+156412</f>
        <v>318945</v>
      </c>
      <c r="P15" s="36">
        <f>159306+154220</f>
        <v>313526</v>
      </c>
    </row>
    <row r="16" spans="1:16" s="37" customFormat="1" ht="24.75" customHeight="1" x14ac:dyDescent="0.2">
      <c r="A16" s="45" t="s">
        <v>18</v>
      </c>
      <c r="B16" s="46">
        <v>935</v>
      </c>
      <c r="C16" s="40">
        <v>1.6253689674474232</v>
      </c>
      <c r="D16" s="39">
        <v>584</v>
      </c>
      <c r="E16" s="40">
        <v>2.0175568906131787</v>
      </c>
      <c r="F16" s="41">
        <v>351</v>
      </c>
      <c r="G16" s="42">
        <v>1.2281530467642892</v>
      </c>
      <c r="H16" s="46">
        <v>903</v>
      </c>
      <c r="I16" s="40">
        <f t="shared" si="0"/>
        <v>1.5530647660685446</v>
      </c>
      <c r="J16" s="39">
        <v>579</v>
      </c>
      <c r="K16" s="40">
        <f t="shared" si="1"/>
        <v>1.9790812141099261</v>
      </c>
      <c r="L16" s="41">
        <v>324</v>
      </c>
      <c r="M16" s="42">
        <f t="shared" si="2"/>
        <v>1.1216079149516567</v>
      </c>
      <c r="N16" s="36">
        <f>297232+284199</f>
        <v>581431</v>
      </c>
      <c r="O16" s="36">
        <f>149725+142835</f>
        <v>292560</v>
      </c>
      <c r="P16" s="36">
        <f>147507+141364</f>
        <v>288871</v>
      </c>
    </row>
    <row r="17" spans="1:18" s="37" customFormat="1" ht="24.75" customHeight="1" x14ac:dyDescent="0.2">
      <c r="A17" s="45" t="s">
        <v>19</v>
      </c>
      <c r="B17" s="46">
        <v>1379</v>
      </c>
      <c r="C17" s="40">
        <v>2.8471617163078982</v>
      </c>
      <c r="D17" s="39">
        <v>853</v>
      </c>
      <c r="E17" s="40">
        <v>3.5329542206998812</v>
      </c>
      <c r="F17" s="41">
        <v>526</v>
      </c>
      <c r="G17" s="42">
        <v>2.1654912906904458</v>
      </c>
      <c r="H17" s="46">
        <v>1443</v>
      </c>
      <c r="I17" s="40">
        <f t="shared" si="0"/>
        <v>2.9104184104637909</v>
      </c>
      <c r="J17" s="39">
        <v>876</v>
      </c>
      <c r="K17" s="40">
        <f t="shared" si="1"/>
        <v>3.5431446622282978</v>
      </c>
      <c r="L17" s="41">
        <v>567</v>
      </c>
      <c r="M17" s="42">
        <f t="shared" si="2"/>
        <v>2.281075122602759</v>
      </c>
      <c r="N17" s="36">
        <f>265049+230756</f>
        <v>495805</v>
      </c>
      <c r="O17" s="36">
        <f>132530+114708</f>
        <v>247238</v>
      </c>
      <c r="P17" s="36">
        <f>132519+116048</f>
        <v>248567</v>
      </c>
    </row>
    <row r="18" spans="1:18" s="37" customFormat="1" ht="24.75" customHeight="1" x14ac:dyDescent="0.2">
      <c r="A18" s="45" t="s">
        <v>20</v>
      </c>
      <c r="B18" s="46">
        <v>2289</v>
      </c>
      <c r="C18" s="40">
        <v>6.7701262632984625</v>
      </c>
      <c r="D18" s="39">
        <v>1441</v>
      </c>
      <c r="E18" s="40">
        <v>8.6969642102721956</v>
      </c>
      <c r="F18" s="41">
        <v>848</v>
      </c>
      <c r="G18" s="42">
        <v>4.9184226247440739</v>
      </c>
      <c r="H18" s="46">
        <v>2315</v>
      </c>
      <c r="I18" s="40">
        <f t="shared" si="0"/>
        <v>6.5986187081529284</v>
      </c>
      <c r="J18" s="39">
        <v>1380</v>
      </c>
      <c r="K18" s="40">
        <f t="shared" si="1"/>
        <v>8.0239089228193006</v>
      </c>
      <c r="L18" s="41">
        <v>935</v>
      </c>
      <c r="M18" s="42">
        <f t="shared" si="2"/>
        <v>5.2279907182196874</v>
      </c>
      <c r="N18" s="36">
        <f>195779+155052</f>
        <v>350831</v>
      </c>
      <c r="O18" s="36">
        <f>96489+75497</f>
        <v>171986</v>
      </c>
      <c r="P18" s="36">
        <f>99290+79555</f>
        <v>178845</v>
      </c>
      <c r="R18" s="47"/>
    </row>
    <row r="19" spans="1:18" s="37" customFormat="1" ht="24.75" customHeight="1" x14ac:dyDescent="0.2">
      <c r="A19" s="45" t="s">
        <v>21</v>
      </c>
      <c r="B19" s="46">
        <v>3272</v>
      </c>
      <c r="C19" s="40">
        <v>16.397057349610119</v>
      </c>
      <c r="D19" s="39">
        <v>2001</v>
      </c>
      <c r="E19" s="40">
        <v>21.027742749054223</v>
      </c>
      <c r="F19" s="41">
        <v>1271</v>
      </c>
      <c r="G19" s="42">
        <v>12.175729010997431</v>
      </c>
      <c r="H19" s="46">
        <v>3300</v>
      </c>
      <c r="I19" s="40">
        <f t="shared" si="0"/>
        <v>15.89748530686964</v>
      </c>
      <c r="J19" s="39">
        <v>2055</v>
      </c>
      <c r="K19" s="40">
        <f t="shared" si="1"/>
        <v>20.772893143428991</v>
      </c>
      <c r="L19" s="41">
        <v>1245</v>
      </c>
      <c r="M19" s="42">
        <f t="shared" si="2"/>
        <v>11.458496313953596</v>
      </c>
      <c r="N19" s="36">
        <f>118700+88880</f>
        <v>207580</v>
      </c>
      <c r="O19" s="36">
        <f>56953+41974</f>
        <v>98927</v>
      </c>
      <c r="P19" s="36">
        <f>61747+46906</f>
        <v>108653</v>
      </c>
    </row>
    <row r="20" spans="1:18" s="37" customFormat="1" ht="24.75" customHeight="1" x14ac:dyDescent="0.2">
      <c r="A20" s="45" t="s">
        <v>22</v>
      </c>
      <c r="B20" s="46">
        <v>8846</v>
      </c>
      <c r="C20" s="40">
        <v>62.531810213199115</v>
      </c>
      <c r="D20" s="39">
        <v>4532</v>
      </c>
      <c r="E20" s="40">
        <v>71.217549814570376</v>
      </c>
      <c r="F20" s="41">
        <v>4314</v>
      </c>
      <c r="G20" s="42">
        <v>55.429922392969111</v>
      </c>
      <c r="H20" s="46">
        <v>9046</v>
      </c>
      <c r="I20" s="40">
        <f t="shared" si="0"/>
        <v>61.278129276124155</v>
      </c>
      <c r="J20" s="39">
        <v>4644</v>
      </c>
      <c r="K20" s="40">
        <f t="shared" si="1"/>
        <v>70.351911045128844</v>
      </c>
      <c r="L20" s="41">
        <v>4402</v>
      </c>
      <c r="M20" s="42">
        <f t="shared" si="2"/>
        <v>54.137816531588591</v>
      </c>
      <c r="N20" s="36">
        <f>64065+83557</f>
        <v>147622</v>
      </c>
      <c r="O20" s="36">
        <f>29630+36381</f>
        <v>66011</v>
      </c>
      <c r="P20" s="36">
        <f>34435+46876</f>
        <v>81311</v>
      </c>
    </row>
    <row r="21" spans="1:18" s="37" customFormat="1" ht="24.75" customHeight="1" x14ac:dyDescent="0.2">
      <c r="A21" s="45" t="s">
        <v>23</v>
      </c>
      <c r="B21" s="46">
        <v>39</v>
      </c>
      <c r="C21" s="42" t="s">
        <v>24</v>
      </c>
      <c r="D21" s="39">
        <v>27</v>
      </c>
      <c r="E21" s="40" t="s">
        <v>24</v>
      </c>
      <c r="F21" s="41">
        <v>12</v>
      </c>
      <c r="G21" s="48" t="s">
        <v>24</v>
      </c>
      <c r="H21" s="46">
        <v>36</v>
      </c>
      <c r="I21" s="42" t="s">
        <v>24</v>
      </c>
      <c r="J21" s="39">
        <v>21</v>
      </c>
      <c r="K21" s="40" t="s">
        <v>24</v>
      </c>
      <c r="L21" s="41">
        <v>15</v>
      </c>
      <c r="M21" s="48" t="s">
        <v>24</v>
      </c>
    </row>
    <row r="22" spans="1:18" ht="9.75" customHeight="1" thickBot="1" x14ac:dyDescent="0.3">
      <c r="A22" s="49"/>
      <c r="B22" s="50"/>
      <c r="C22" s="51"/>
      <c r="D22" s="52"/>
      <c r="E22" s="53"/>
      <c r="F22" s="53"/>
      <c r="G22" s="51"/>
      <c r="H22" s="50"/>
      <c r="I22" s="51"/>
      <c r="J22" s="52"/>
      <c r="K22" s="53"/>
      <c r="L22" s="53"/>
      <c r="M22" s="51"/>
    </row>
    <row r="23" spans="1:18" ht="7.5" customHeight="1" thickTop="1" x14ac:dyDescent="0.25">
      <c r="B23" s="54"/>
      <c r="C23" s="55"/>
      <c r="D23" s="54"/>
      <c r="E23" s="55"/>
      <c r="F23" s="54"/>
      <c r="G23" s="55"/>
      <c r="H23" s="54"/>
      <c r="I23" s="55"/>
      <c r="J23" s="54"/>
      <c r="K23" s="55"/>
      <c r="L23" s="54"/>
      <c r="M23" s="55"/>
    </row>
    <row r="24" spans="1:18" s="37" customFormat="1" ht="15.95" customHeight="1" x14ac:dyDescent="0.2">
      <c r="A24" s="56" t="s">
        <v>25</v>
      </c>
      <c r="B24" s="57"/>
      <c r="C24" s="58"/>
      <c r="D24" s="57"/>
      <c r="E24" s="59"/>
      <c r="F24" s="47"/>
      <c r="G24" s="58"/>
      <c r="H24" s="58"/>
      <c r="I24" s="58"/>
      <c r="J24" s="58"/>
      <c r="K24" s="58"/>
      <c r="L24" s="58"/>
      <c r="M24" s="58"/>
    </row>
    <row r="25" spans="1:18" s="37" customFormat="1" ht="15.95" customHeight="1" x14ac:dyDescent="0.2">
      <c r="A25" s="60" t="s">
        <v>26</v>
      </c>
      <c r="B25" s="57"/>
      <c r="C25" s="58"/>
      <c r="D25" s="57"/>
      <c r="E25" s="59"/>
      <c r="F25" s="47"/>
      <c r="G25" s="58"/>
      <c r="H25" s="58"/>
      <c r="I25" s="58"/>
      <c r="J25" s="58"/>
      <c r="K25" s="58"/>
      <c r="L25" s="58"/>
      <c r="M25" s="58"/>
    </row>
    <row r="26" spans="1:18" s="37" customFormat="1" ht="15.95" customHeight="1" x14ac:dyDescent="0.2">
      <c r="A26" s="61" t="s">
        <v>27</v>
      </c>
      <c r="B26" s="62"/>
      <c r="C26" s="57"/>
      <c r="D26" s="57"/>
      <c r="E26" s="59"/>
      <c r="F26" s="47"/>
      <c r="G26" s="57"/>
      <c r="H26" s="57"/>
      <c r="I26" s="57"/>
      <c r="J26" s="57"/>
      <c r="K26" s="57"/>
      <c r="L26" s="57"/>
      <c r="M26" s="57"/>
    </row>
    <row r="27" spans="1:18" s="37" customFormat="1" ht="12.75" x14ac:dyDescent="0.2">
      <c r="A27" s="62" t="s">
        <v>28</v>
      </c>
      <c r="B27" s="62"/>
      <c r="C27" s="57"/>
      <c r="D27" s="57"/>
      <c r="E27" s="59"/>
      <c r="F27" s="47"/>
      <c r="G27" s="57"/>
      <c r="H27" s="57"/>
      <c r="I27" s="57"/>
      <c r="J27" s="57"/>
      <c r="K27" s="57"/>
      <c r="L27" s="57"/>
      <c r="M27" s="57"/>
    </row>
    <row r="28" spans="1:18" x14ac:dyDescent="0.25">
      <c r="A28" s="63"/>
      <c r="B28" s="63"/>
      <c r="C28" s="64"/>
      <c r="D28" s="64"/>
      <c r="E28" s="65"/>
      <c r="F28" s="66"/>
      <c r="G28" s="64"/>
      <c r="H28" s="64"/>
      <c r="I28" s="64"/>
      <c r="J28" s="64"/>
      <c r="K28" s="64"/>
      <c r="L28" s="64"/>
      <c r="M28" s="64"/>
    </row>
    <row r="29" spans="1:18" x14ac:dyDescent="0.25">
      <c r="A29" s="63"/>
      <c r="B29" s="63"/>
      <c r="C29" s="64"/>
      <c r="D29" s="64"/>
      <c r="E29" s="65"/>
      <c r="F29" s="66"/>
      <c r="G29" s="64"/>
      <c r="H29" s="64"/>
      <c r="I29" s="64"/>
      <c r="J29" s="64"/>
      <c r="K29" s="64"/>
      <c r="L29" s="64"/>
      <c r="M29" s="64"/>
    </row>
    <row r="30" spans="1:18" x14ac:dyDescent="0.25">
      <c r="A30" s="63"/>
      <c r="B30" s="63"/>
      <c r="C30" s="64"/>
      <c r="D30" s="64"/>
      <c r="E30" s="65"/>
      <c r="F30" s="66"/>
      <c r="G30" s="64"/>
      <c r="H30" s="64"/>
      <c r="I30" s="64"/>
      <c r="J30" s="64"/>
      <c r="K30" s="64"/>
      <c r="L30" s="64"/>
      <c r="M30" s="64"/>
    </row>
    <row r="31" spans="1:18" x14ac:dyDescent="0.25">
      <c r="A31" s="63"/>
      <c r="B31" s="63"/>
      <c r="C31" s="64"/>
      <c r="D31" s="64"/>
      <c r="E31" s="65"/>
      <c r="F31" s="66"/>
      <c r="G31" s="64"/>
      <c r="H31" s="64"/>
      <c r="I31" s="64"/>
      <c r="J31" s="64"/>
      <c r="K31" s="64"/>
      <c r="L31" s="64"/>
      <c r="M31" s="64"/>
    </row>
    <row r="32" spans="1:18" x14ac:dyDescent="0.25">
      <c r="B32" s="64"/>
      <c r="C32" s="64"/>
      <c r="D32" s="64"/>
      <c r="E32" s="65"/>
      <c r="F32" s="66"/>
      <c r="G32" s="64"/>
      <c r="H32" s="64"/>
      <c r="I32" s="64"/>
      <c r="J32" s="64"/>
      <c r="K32" s="64"/>
      <c r="L32" s="64"/>
      <c r="M32" s="64"/>
    </row>
    <row r="33" spans="2:13" x14ac:dyDescent="0.25">
      <c r="B33" s="64"/>
      <c r="C33" s="64"/>
      <c r="D33" s="64"/>
      <c r="E33" s="65"/>
      <c r="F33" s="66"/>
      <c r="G33" s="64"/>
      <c r="H33" s="64"/>
      <c r="I33" s="64"/>
      <c r="J33" s="64"/>
      <c r="K33" s="64"/>
      <c r="L33" s="64"/>
      <c r="M33" s="64"/>
    </row>
    <row r="34" spans="2:13" x14ac:dyDescent="0.25">
      <c r="B34" s="64"/>
      <c r="C34" s="64"/>
      <c r="D34" s="64"/>
      <c r="E34" s="65"/>
      <c r="F34" s="66"/>
      <c r="G34" s="64"/>
      <c r="H34" s="64"/>
      <c r="I34" s="64"/>
      <c r="J34" s="64"/>
      <c r="K34" s="64"/>
      <c r="L34" s="64"/>
      <c r="M34" s="64"/>
    </row>
    <row r="35" spans="2:13" x14ac:dyDescent="0.25">
      <c r="B35" s="64"/>
      <c r="C35" s="64"/>
      <c r="D35" s="64"/>
      <c r="E35" s="65"/>
      <c r="F35" s="66"/>
      <c r="G35" s="64"/>
      <c r="H35" s="64"/>
      <c r="I35" s="64"/>
      <c r="J35" s="64"/>
      <c r="K35" s="64"/>
      <c r="L35" s="64"/>
      <c r="M35" s="64"/>
    </row>
    <row r="36" spans="2:13" x14ac:dyDescent="0.25">
      <c r="B36" s="64"/>
      <c r="C36" s="64"/>
      <c r="D36" s="64"/>
      <c r="E36" s="65"/>
      <c r="F36" s="66"/>
      <c r="G36" s="64"/>
      <c r="H36" s="64"/>
      <c r="I36" s="64"/>
      <c r="J36" s="64"/>
      <c r="K36" s="64"/>
      <c r="L36" s="64"/>
      <c r="M36" s="64"/>
    </row>
    <row r="37" spans="2:13" x14ac:dyDescent="0.25">
      <c r="B37" s="64"/>
      <c r="C37" s="64"/>
      <c r="D37" s="64"/>
      <c r="E37" s="65"/>
      <c r="F37" s="66"/>
      <c r="G37" s="64"/>
      <c r="H37" s="64"/>
      <c r="I37" s="64"/>
      <c r="J37" s="64"/>
      <c r="K37" s="64"/>
      <c r="L37" s="64"/>
      <c r="M37" s="64"/>
    </row>
    <row r="38" spans="2:13" x14ac:dyDescent="0.25">
      <c r="E38" s="65"/>
      <c r="F38" s="66"/>
    </row>
    <row r="39" spans="2:13" x14ac:dyDescent="0.25">
      <c r="E39" s="65"/>
      <c r="F39" s="66"/>
    </row>
    <row r="40" spans="2:13" x14ac:dyDescent="0.25">
      <c r="E40" s="65"/>
      <c r="F40" s="66"/>
    </row>
    <row r="41" spans="2:13" x14ac:dyDescent="0.25">
      <c r="E41" s="65"/>
      <c r="F41" s="66"/>
    </row>
    <row r="42" spans="2:13" x14ac:dyDescent="0.25">
      <c r="E42" s="65"/>
    </row>
    <row r="43" spans="2:13" x14ac:dyDescent="0.25">
      <c r="E43" s="65"/>
    </row>
    <row r="44" spans="2:13" x14ac:dyDescent="0.25">
      <c r="E44" s="65"/>
    </row>
    <row r="45" spans="2:13" x14ac:dyDescent="0.25">
      <c r="E45" s="65"/>
    </row>
    <row r="46" spans="2:13" x14ac:dyDescent="0.25">
      <c r="E46" s="65"/>
    </row>
    <row r="47" spans="2:13" x14ac:dyDescent="0.25">
      <c r="E47" s="65"/>
    </row>
    <row r="48" spans="2:13" x14ac:dyDescent="0.25">
      <c r="E48" s="65"/>
    </row>
    <row r="49" spans="5:5" x14ac:dyDescent="0.25">
      <c r="E49" s="65"/>
    </row>
    <row r="50" spans="5:5" x14ac:dyDescent="0.25">
      <c r="E50" s="65"/>
    </row>
    <row r="51" spans="5:5" x14ac:dyDescent="0.25">
      <c r="E51" s="65"/>
    </row>
    <row r="52" spans="5:5" x14ac:dyDescent="0.25">
      <c r="E52" s="65"/>
    </row>
    <row r="53" spans="5:5" x14ac:dyDescent="0.25">
      <c r="E53" s="65"/>
    </row>
    <row r="54" spans="5:5" x14ac:dyDescent="0.25">
      <c r="E54" s="65"/>
    </row>
    <row r="55" spans="5:5" x14ac:dyDescent="0.25">
      <c r="E55" s="65"/>
    </row>
    <row r="56" spans="5:5" x14ac:dyDescent="0.25">
      <c r="E56" s="65"/>
    </row>
    <row r="57" spans="5:5" x14ac:dyDescent="0.25">
      <c r="E57" s="65"/>
    </row>
    <row r="58" spans="5:5" x14ac:dyDescent="0.25">
      <c r="E58" s="65"/>
    </row>
    <row r="59" spans="5:5" x14ac:dyDescent="0.25">
      <c r="E59" s="65"/>
    </row>
    <row r="60" spans="5:5" x14ac:dyDescent="0.25">
      <c r="E60" s="65"/>
    </row>
    <row r="61" spans="5:5" x14ac:dyDescent="0.25">
      <c r="E61" s="65"/>
    </row>
    <row r="62" spans="5:5" x14ac:dyDescent="0.25">
      <c r="E62" s="65"/>
    </row>
    <row r="63" spans="5:5" x14ac:dyDescent="0.25">
      <c r="E63" s="65"/>
    </row>
    <row r="64" spans="5:5" x14ac:dyDescent="0.25">
      <c r="E64" s="65"/>
    </row>
    <row r="65" spans="5:5" x14ac:dyDescent="0.25">
      <c r="E65" s="65"/>
    </row>
    <row r="66" spans="5:5" x14ac:dyDescent="0.25">
      <c r="E66" s="65"/>
    </row>
    <row r="67" spans="5:5" x14ac:dyDescent="0.25">
      <c r="E67" s="65"/>
    </row>
    <row r="68" spans="5:5" x14ac:dyDescent="0.25">
      <c r="E68" s="65"/>
    </row>
  </sheetData>
  <mergeCells count="14">
    <mergeCell ref="F6:G6"/>
    <mergeCell ref="J6:K6"/>
    <mergeCell ref="L6:M6"/>
    <mergeCell ref="N6:P6"/>
    <mergeCell ref="A1:M1"/>
    <mergeCell ref="A2:M2"/>
    <mergeCell ref="A4:A7"/>
    <mergeCell ref="B4:G4"/>
    <mergeCell ref="H4:M4"/>
    <mergeCell ref="B5:C6"/>
    <mergeCell ref="D5:G5"/>
    <mergeCell ref="H5:I6"/>
    <mergeCell ref="J5:M5"/>
    <mergeCell ref="D6:E6"/>
  </mergeCells>
  <printOptions horizontalCentered="1" verticalCentered="1"/>
  <pageMargins left="0.39370078740157483" right="0.39370078740157483" top="1.0629921259842521" bottom="0.98425196850393704" header="0.51181102362204722" footer="0.31496062992125984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C10</vt:lpstr>
      <vt:lpstr>'C10'!A_impresión_IM</vt:lpstr>
      <vt:lpstr>'C10'!Área_de_impresión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Anayansi Tejada</dc:creator>
  <cp:lastModifiedBy>Anayansi Tejada</cp:lastModifiedBy>
  <dcterms:created xsi:type="dcterms:W3CDTF">2021-03-17T18:48:31Z</dcterms:created>
  <dcterms:modified xsi:type="dcterms:W3CDTF">2021-03-17T18:48:53Z</dcterms:modified>
</cp:coreProperties>
</file>