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10.130.139.43\Estadistica\14. Solis, Maskil\REGISTRO NACIONAL DE CANCER DE PANAMA\BOLETINES ESTADISTICOS 2010-2016\BOLETIN PARA LA WEB 2017 PDF EXCEL\"/>
    </mc:Choice>
  </mc:AlternateContent>
  <xr:revisionPtr revIDLastSave="0" documentId="13_ncr:1_{075CFBA8-4B5E-4B98-A3D8-A953AE24F061}" xr6:coauthVersionLast="45" xr6:coauthVersionMax="47" xr10:uidLastSave="{00000000-0000-0000-0000-000000000000}"/>
  <bookViews>
    <workbookView xWindow="-48" yWindow="-48" windowWidth="19296" windowHeight="10896" tabRatio="914" firstSheet="39" activeTab="47" xr2:uid="{00000000-000D-0000-FFFF-FFFF00000000}"/>
  </bookViews>
  <sheets>
    <sheet name="PRESENTACION0" sheetId="1" r:id="rId1"/>
    <sheet name="introduccion" sheetId="80" r:id="rId2"/>
    <sheet name="INDICE1" sheetId="2" r:id="rId3"/>
    <sheet name="EQUIPO2" sheetId="3" r:id="rId4"/>
    <sheet name="INTEGRANTES3" sheetId="4" r:id="rId5"/>
    <sheet name="PATOLOGOS PAIS 21.07.17  " sheetId="5" r:id="rId6"/>
    <sheet name="signos y " sheetId="7" r:id="rId7"/>
    <sheet name="DEF" sheetId="8" r:id="rId8"/>
    <sheet name="indicadores de calidadIndicador" sheetId="84" r:id="rId9"/>
    <sheet name="IC5" sheetId="9" r:id="rId10"/>
    <sheet name="OCURRENCIA 2015-2019" sheetId="10" r:id="rId11"/>
    <sheet name="GRAFICA 1" sheetId="31" r:id="rId12"/>
    <sheet name="2017 sexo cie " sheetId="47" r:id="rId13"/>
    <sheet name="2018sexo cie preliminar" sheetId="27" r:id="rId14"/>
    <sheet name="2019 CIE SEX " sheetId="43" r:id="rId15"/>
    <sheet name="TESPEC.MAMACUELLOPROSTATA 16-18" sheetId="82" r:id="rId16"/>
    <sheet name="PRINC. SEXOYCAUSAS" sheetId="12" r:id="rId17"/>
    <sheet name="cie - prov 1" sheetId="85" r:id="rId18"/>
    <sheet name="CIE - PROV 2" sheetId="60" r:id="rId19"/>
    <sheet name="PRINC X PROV" sheetId="15" r:id="rId20"/>
    <sheet name="PRINC X PROV (2)" sheetId="36" r:id="rId21"/>
    <sheet name="cie -g edad 1" sheetId="16" r:id="rId22"/>
    <sheet name="CIE G EDAD2" sheetId="17" r:id="rId23"/>
    <sheet name="CIE EDAD 3" sheetId="18" r:id="rId24"/>
    <sheet name="g edad - provincia" sheetId="11" r:id="rId25"/>
    <sheet name="REGIONES CAUSA" sheetId="72" r:id="rId26"/>
    <sheet name="REGION CAUSA1" sheetId="73" r:id="rId27"/>
    <sheet name="taSA cinco princ" sheetId="32" r:id="rId28"/>
    <sheet name="GRAFICA2" sheetId="28" r:id="rId29"/>
    <sheet name="IN SITU CUELLO DEL UTERO" sheetId="83" r:id="rId30"/>
    <sheet name="DEF. X PROV " sheetId="24" r:id="rId31"/>
    <sheet name="DEF SEXO AÑOS CIE" sheetId="25" r:id="rId32"/>
    <sheet name="def 2017" sheetId="62" r:id="rId33"/>
    <sheet name="def 2018 " sheetId="75" r:id="rId34"/>
    <sheet name="DEF2019" sheetId="33" r:id="rId35"/>
    <sheet name="10PRINC. DEF 12-14 41" sheetId="21" r:id="rId36"/>
    <sheet name="TABLA 5 PRINC. DEF 15-19 42" sheetId="70" r:id="rId37"/>
    <sheet name="GRAFICA3" sheetId="30" r:id="rId38"/>
    <sheet name="defdad2017" sheetId="66" r:id="rId39"/>
    <sheet name="defedad2017-1" sheetId="65" r:id="rId40"/>
    <sheet name="defdad2018 " sheetId="76" r:id="rId41"/>
    <sheet name="defedad2018-1 " sheetId="78" r:id="rId42"/>
    <sheet name="defgedad2019" sheetId="51" r:id="rId43"/>
    <sheet name="defgedad 2019-1" sheetId="59" r:id="rId44"/>
    <sheet name="defprov2017" sheetId="63" r:id="rId45"/>
    <sheet name="defprov2018" sheetId="79" r:id="rId46"/>
    <sheet name="defprov2019" sheetId="55" r:id="rId47"/>
    <sheet name="BIBLIOGRAFIA" sheetId="42" r:id="rId48"/>
  </sheets>
  <externalReferences>
    <externalReference r:id="rId49"/>
    <externalReference r:id="rId50"/>
    <externalReference r:id="rId51"/>
  </externalReferences>
  <definedNames>
    <definedName name="______________________key2" localSheetId="35" hidden="1">#REF!</definedName>
    <definedName name="______________________key2" localSheetId="12" hidden="1">#REF!</definedName>
    <definedName name="______________________key2" localSheetId="14" hidden="1">#REF!</definedName>
    <definedName name="______________________key2" localSheetId="47" hidden="1">#REF!</definedName>
    <definedName name="______________________key2" localSheetId="17" hidden="1">#REF!</definedName>
    <definedName name="______________________key2" localSheetId="23" hidden="1">#REF!</definedName>
    <definedName name="______________________key2" localSheetId="21" hidden="1">#REF!</definedName>
    <definedName name="______________________key2" localSheetId="22" hidden="1">#REF!</definedName>
    <definedName name="______________________key2" localSheetId="33" hidden="1">#REF!</definedName>
    <definedName name="______________________key2" localSheetId="30" hidden="1">#REF!</definedName>
    <definedName name="______________________key2" localSheetId="34" hidden="1">#REF!</definedName>
    <definedName name="______________________key2" localSheetId="40" hidden="1">#REF!</definedName>
    <definedName name="______________________key2" localSheetId="41" hidden="1">#REF!</definedName>
    <definedName name="______________________key2" localSheetId="45" hidden="1">#REF!</definedName>
    <definedName name="______________________key2" localSheetId="24" hidden="1">#REF!</definedName>
    <definedName name="______________________key2" localSheetId="29" hidden="1">#REF!</definedName>
    <definedName name="______________________key2" localSheetId="10" hidden="1">#REF!</definedName>
    <definedName name="______________________key2" localSheetId="19" hidden="1">#REF!</definedName>
    <definedName name="______________________key2" localSheetId="20" hidden="1">#REF!</definedName>
    <definedName name="______________________key2" localSheetId="16" hidden="1">#REF!</definedName>
    <definedName name="______________________key2" localSheetId="36" hidden="1">#REF!</definedName>
    <definedName name="______________________key2" localSheetId="27" hidden="1">#REF!</definedName>
    <definedName name="______________________key2" hidden="1">#REF!</definedName>
    <definedName name="______________________R" localSheetId="35">#REF!</definedName>
    <definedName name="______________________R" localSheetId="12">#REF!</definedName>
    <definedName name="______________________R" localSheetId="14">#REF!</definedName>
    <definedName name="______________________R" localSheetId="47">#REF!</definedName>
    <definedName name="______________________R" localSheetId="17">#REF!</definedName>
    <definedName name="______________________R" localSheetId="23">#REF!</definedName>
    <definedName name="______________________R" localSheetId="21">#REF!</definedName>
    <definedName name="______________________R" localSheetId="22">#REF!</definedName>
    <definedName name="______________________R" localSheetId="33">#REF!</definedName>
    <definedName name="______________________R" localSheetId="30">#REF!</definedName>
    <definedName name="______________________R" localSheetId="34">#REF!</definedName>
    <definedName name="______________________R" localSheetId="40">#REF!</definedName>
    <definedName name="______________________R" localSheetId="41">#REF!</definedName>
    <definedName name="______________________R" localSheetId="45">#REF!</definedName>
    <definedName name="______________________R" localSheetId="24">#REF!</definedName>
    <definedName name="______________________R" localSheetId="29">#REF!</definedName>
    <definedName name="______________________R" localSheetId="10">#REF!</definedName>
    <definedName name="______________________R" localSheetId="19">#REF!</definedName>
    <definedName name="______________________R" localSheetId="20">#REF!</definedName>
    <definedName name="______________________R" localSheetId="16">#REF!</definedName>
    <definedName name="______________________R" localSheetId="36">#REF!</definedName>
    <definedName name="______________________R" localSheetId="27">#REF!</definedName>
    <definedName name="______________________R">#REF!</definedName>
    <definedName name="_____________________key2" localSheetId="35" hidden="1">#REF!</definedName>
    <definedName name="_____________________key2" localSheetId="12" hidden="1">#REF!</definedName>
    <definedName name="_____________________key2" localSheetId="14" hidden="1">#REF!</definedName>
    <definedName name="_____________________key2" localSheetId="47" hidden="1">#REF!</definedName>
    <definedName name="_____________________key2" localSheetId="17" hidden="1">#REF!</definedName>
    <definedName name="_____________________key2" localSheetId="23" hidden="1">#REF!</definedName>
    <definedName name="_____________________key2" localSheetId="21" hidden="1">#REF!</definedName>
    <definedName name="_____________________key2" localSheetId="22" hidden="1">#REF!</definedName>
    <definedName name="_____________________key2" localSheetId="33" hidden="1">#REF!</definedName>
    <definedName name="_____________________key2" localSheetId="30" hidden="1">#REF!</definedName>
    <definedName name="_____________________key2" localSheetId="34" hidden="1">#REF!</definedName>
    <definedName name="_____________________key2" localSheetId="40" hidden="1">#REF!</definedName>
    <definedName name="_____________________key2" localSheetId="41" hidden="1">#REF!</definedName>
    <definedName name="_____________________key2" localSheetId="45" hidden="1">#REF!</definedName>
    <definedName name="_____________________key2" localSheetId="24" hidden="1">#REF!</definedName>
    <definedName name="_____________________key2" localSheetId="29" hidden="1">#REF!</definedName>
    <definedName name="_____________________key2" localSheetId="10" hidden="1">#REF!</definedName>
    <definedName name="_____________________key2" localSheetId="19" hidden="1">#REF!</definedName>
    <definedName name="_____________________key2" localSheetId="20" hidden="1">#REF!</definedName>
    <definedName name="_____________________key2" localSheetId="16" hidden="1">#REF!</definedName>
    <definedName name="_____________________key2" localSheetId="36" hidden="1">#REF!</definedName>
    <definedName name="_____________________key2" localSheetId="27" hidden="1">#REF!</definedName>
    <definedName name="_____________________key2" hidden="1">#REF!</definedName>
    <definedName name="_____________________R" localSheetId="12">#REF!</definedName>
    <definedName name="_____________________R" localSheetId="14">#REF!</definedName>
    <definedName name="_____________________R" localSheetId="47">#REF!</definedName>
    <definedName name="_____________________R" localSheetId="17">#REF!</definedName>
    <definedName name="_____________________R" localSheetId="23">#REF!</definedName>
    <definedName name="_____________________R" localSheetId="21">#REF!</definedName>
    <definedName name="_____________________R" localSheetId="22">#REF!</definedName>
    <definedName name="_____________________R" localSheetId="33">#REF!</definedName>
    <definedName name="_____________________R" localSheetId="30">#REF!</definedName>
    <definedName name="_____________________R" localSheetId="34">#REF!</definedName>
    <definedName name="_____________________R" localSheetId="40">#REF!</definedName>
    <definedName name="_____________________R" localSheetId="41">#REF!</definedName>
    <definedName name="_____________________R" localSheetId="45">#REF!</definedName>
    <definedName name="_____________________R" localSheetId="24">#REF!</definedName>
    <definedName name="_____________________R" localSheetId="29">#REF!</definedName>
    <definedName name="_____________________R" localSheetId="10">#REF!</definedName>
    <definedName name="_____________________R" localSheetId="19">#REF!</definedName>
    <definedName name="_____________________R" localSheetId="20">#REF!</definedName>
    <definedName name="_____________________R" localSheetId="16">#REF!</definedName>
    <definedName name="_____________________R">#REF!</definedName>
    <definedName name="____________________key2" localSheetId="12" hidden="1">#REF!</definedName>
    <definedName name="____________________key2" localSheetId="14" hidden="1">#REF!</definedName>
    <definedName name="____________________key2" localSheetId="47" hidden="1">#REF!</definedName>
    <definedName name="____________________key2" localSheetId="17" hidden="1">#REF!</definedName>
    <definedName name="____________________key2" localSheetId="23" hidden="1">#REF!</definedName>
    <definedName name="____________________key2" localSheetId="21" hidden="1">#REF!</definedName>
    <definedName name="____________________key2" localSheetId="22" hidden="1">#REF!</definedName>
    <definedName name="____________________key2" localSheetId="33" hidden="1">#REF!</definedName>
    <definedName name="____________________key2" localSheetId="30" hidden="1">#REF!</definedName>
    <definedName name="____________________key2" localSheetId="34" hidden="1">#REF!</definedName>
    <definedName name="____________________key2" localSheetId="40" hidden="1">#REF!</definedName>
    <definedName name="____________________key2" localSheetId="41" hidden="1">#REF!</definedName>
    <definedName name="____________________key2" localSheetId="45" hidden="1">#REF!</definedName>
    <definedName name="____________________key2" localSheetId="24" hidden="1">#REF!</definedName>
    <definedName name="____________________key2" localSheetId="29" hidden="1">#REF!</definedName>
    <definedName name="____________________key2" localSheetId="10" hidden="1">#REF!</definedName>
    <definedName name="____________________key2" localSheetId="19" hidden="1">#REF!</definedName>
    <definedName name="____________________key2" localSheetId="20" hidden="1">#REF!</definedName>
    <definedName name="____________________key2" localSheetId="16" hidden="1">#REF!</definedName>
    <definedName name="____________________key2" hidden="1">#REF!</definedName>
    <definedName name="____________________R" localSheetId="12">#REF!</definedName>
    <definedName name="____________________R" localSheetId="14">#REF!</definedName>
    <definedName name="____________________R" localSheetId="47">#REF!</definedName>
    <definedName name="____________________R" localSheetId="17">#REF!</definedName>
    <definedName name="____________________R" localSheetId="23">#REF!</definedName>
    <definedName name="____________________R" localSheetId="21">#REF!</definedName>
    <definedName name="____________________R" localSheetId="22">#REF!</definedName>
    <definedName name="____________________R" localSheetId="33">#REF!</definedName>
    <definedName name="____________________R" localSheetId="30">#REF!</definedName>
    <definedName name="____________________R" localSheetId="34">#REF!</definedName>
    <definedName name="____________________R" localSheetId="40">#REF!</definedName>
    <definedName name="____________________R" localSheetId="41">#REF!</definedName>
    <definedName name="____________________R" localSheetId="45">#REF!</definedName>
    <definedName name="____________________R" localSheetId="24">#REF!</definedName>
    <definedName name="____________________R" localSheetId="29">#REF!</definedName>
    <definedName name="____________________R" localSheetId="10">#REF!</definedName>
    <definedName name="____________________R" localSheetId="19">#REF!</definedName>
    <definedName name="____________________R" localSheetId="20">#REF!</definedName>
    <definedName name="____________________R" localSheetId="16">#REF!</definedName>
    <definedName name="____________________R">#REF!</definedName>
    <definedName name="___________________R" localSheetId="12">#REF!</definedName>
    <definedName name="___________________R" localSheetId="14">#REF!</definedName>
    <definedName name="___________________R" localSheetId="47">#REF!</definedName>
    <definedName name="___________________R" localSheetId="17">#REF!</definedName>
    <definedName name="___________________R" localSheetId="23">#REF!</definedName>
    <definedName name="___________________R" localSheetId="21">#REF!</definedName>
    <definedName name="___________________R" localSheetId="22">#REF!</definedName>
    <definedName name="___________________R" localSheetId="33">#REF!</definedName>
    <definedName name="___________________R" localSheetId="30">#REF!</definedName>
    <definedName name="___________________R" localSheetId="34">#REF!</definedName>
    <definedName name="___________________R" localSheetId="40">#REF!</definedName>
    <definedName name="___________________R" localSheetId="41">#REF!</definedName>
    <definedName name="___________________R" localSheetId="45">#REF!</definedName>
    <definedName name="___________________R" localSheetId="24">#REF!</definedName>
    <definedName name="___________________R" localSheetId="29">#REF!</definedName>
    <definedName name="___________________R" localSheetId="10">#REF!</definedName>
    <definedName name="___________________R" localSheetId="19">#REF!</definedName>
    <definedName name="___________________R" localSheetId="20">#REF!</definedName>
    <definedName name="___________________R" localSheetId="16">#REF!</definedName>
    <definedName name="___________________R">#REF!</definedName>
    <definedName name="__________________key2" localSheetId="12" hidden="1">#REF!</definedName>
    <definedName name="__________________key2" localSheetId="14" hidden="1">#REF!</definedName>
    <definedName name="__________________key2" localSheetId="47" hidden="1">#REF!</definedName>
    <definedName name="__________________key2" localSheetId="17" hidden="1">#REF!</definedName>
    <definedName name="__________________key2" localSheetId="23" hidden="1">#REF!</definedName>
    <definedName name="__________________key2" localSheetId="21" hidden="1">#REF!</definedName>
    <definedName name="__________________key2" localSheetId="22" hidden="1">#REF!</definedName>
    <definedName name="__________________key2" localSheetId="33" hidden="1">#REF!</definedName>
    <definedName name="__________________key2" localSheetId="30" hidden="1">#REF!</definedName>
    <definedName name="__________________key2" localSheetId="34" hidden="1">#REF!</definedName>
    <definedName name="__________________key2" localSheetId="40" hidden="1">#REF!</definedName>
    <definedName name="__________________key2" localSheetId="41" hidden="1">#REF!</definedName>
    <definedName name="__________________key2" localSheetId="45" hidden="1">#REF!</definedName>
    <definedName name="__________________key2" localSheetId="24" hidden="1">#REF!</definedName>
    <definedName name="__________________key2" localSheetId="29" hidden="1">#REF!</definedName>
    <definedName name="__________________key2" localSheetId="10" hidden="1">#REF!</definedName>
    <definedName name="__________________key2" localSheetId="19" hidden="1">#REF!</definedName>
    <definedName name="__________________key2" localSheetId="20" hidden="1">#REF!</definedName>
    <definedName name="__________________key2" localSheetId="16" hidden="1">#REF!</definedName>
    <definedName name="__________________key2" hidden="1">#REF!</definedName>
    <definedName name="__________________R" localSheetId="12">#REF!</definedName>
    <definedName name="__________________R" localSheetId="14">#REF!</definedName>
    <definedName name="__________________R" localSheetId="47">#REF!</definedName>
    <definedName name="__________________R" localSheetId="17">#REF!</definedName>
    <definedName name="__________________R" localSheetId="23">#REF!</definedName>
    <definedName name="__________________R" localSheetId="21">#REF!</definedName>
    <definedName name="__________________R" localSheetId="22">#REF!</definedName>
    <definedName name="__________________R" localSheetId="33">#REF!</definedName>
    <definedName name="__________________R" localSheetId="30">#REF!</definedName>
    <definedName name="__________________R" localSheetId="34">#REF!</definedName>
    <definedName name="__________________R" localSheetId="40">#REF!</definedName>
    <definedName name="__________________R" localSheetId="41">#REF!</definedName>
    <definedName name="__________________R" localSheetId="45">#REF!</definedName>
    <definedName name="__________________R" localSheetId="24">#REF!</definedName>
    <definedName name="__________________R" localSheetId="29">#REF!</definedName>
    <definedName name="__________________R" localSheetId="10">#REF!</definedName>
    <definedName name="__________________R" localSheetId="19">#REF!</definedName>
    <definedName name="__________________R" localSheetId="20">#REF!</definedName>
    <definedName name="__________________R" localSheetId="16">#REF!</definedName>
    <definedName name="__________________R">#REF!</definedName>
    <definedName name="_________________R" localSheetId="12">#REF!</definedName>
    <definedName name="_________________R" localSheetId="14">#REF!</definedName>
    <definedName name="_________________R" localSheetId="47">#REF!</definedName>
    <definedName name="_________________R" localSheetId="17">#REF!</definedName>
    <definedName name="_________________R" localSheetId="23">#REF!</definedName>
    <definedName name="_________________R" localSheetId="21">#REF!</definedName>
    <definedName name="_________________R" localSheetId="22">#REF!</definedName>
    <definedName name="_________________R" localSheetId="33">#REF!</definedName>
    <definedName name="_________________R" localSheetId="30">#REF!</definedName>
    <definedName name="_________________R" localSheetId="34">#REF!</definedName>
    <definedName name="_________________R" localSheetId="40">#REF!</definedName>
    <definedName name="_________________R" localSheetId="41">#REF!</definedName>
    <definedName name="_________________R" localSheetId="45">#REF!</definedName>
    <definedName name="_________________R" localSheetId="24">#REF!</definedName>
    <definedName name="_________________R" localSheetId="29">#REF!</definedName>
    <definedName name="_________________R" localSheetId="10">#REF!</definedName>
    <definedName name="_________________R" localSheetId="19">#REF!</definedName>
    <definedName name="_________________R" localSheetId="20">#REF!</definedName>
    <definedName name="_________________R" localSheetId="16">#REF!</definedName>
    <definedName name="_________________R">#REF!</definedName>
    <definedName name="________________key2" localSheetId="12" hidden="1">#REF!</definedName>
    <definedName name="________________key2" localSheetId="14" hidden="1">#REF!</definedName>
    <definedName name="________________key2" localSheetId="47" hidden="1">#REF!</definedName>
    <definedName name="________________key2" localSheetId="17" hidden="1">#REF!</definedName>
    <definedName name="________________key2" localSheetId="23" hidden="1">#REF!</definedName>
    <definedName name="________________key2" localSheetId="21" hidden="1">#REF!</definedName>
    <definedName name="________________key2" localSheetId="22" hidden="1">#REF!</definedName>
    <definedName name="________________key2" localSheetId="33" hidden="1">#REF!</definedName>
    <definedName name="________________key2" localSheetId="30" hidden="1">#REF!</definedName>
    <definedName name="________________key2" localSheetId="34" hidden="1">#REF!</definedName>
    <definedName name="________________key2" localSheetId="40" hidden="1">#REF!</definedName>
    <definedName name="________________key2" localSheetId="41" hidden="1">#REF!</definedName>
    <definedName name="________________key2" localSheetId="45" hidden="1">#REF!</definedName>
    <definedName name="________________key2" localSheetId="24" hidden="1">#REF!</definedName>
    <definedName name="________________key2" localSheetId="29" hidden="1">#REF!</definedName>
    <definedName name="________________key2" localSheetId="10" hidden="1">#REF!</definedName>
    <definedName name="________________key2" localSheetId="19" hidden="1">#REF!</definedName>
    <definedName name="________________key2" localSheetId="20" hidden="1">#REF!</definedName>
    <definedName name="________________key2" localSheetId="16" hidden="1">#REF!</definedName>
    <definedName name="________________key2" hidden="1">#REF!</definedName>
    <definedName name="________________R" localSheetId="12">#REF!</definedName>
    <definedName name="________________R" localSheetId="14">#REF!</definedName>
    <definedName name="________________R" localSheetId="47">#REF!</definedName>
    <definedName name="________________R" localSheetId="17">#REF!</definedName>
    <definedName name="________________R" localSheetId="23">#REF!</definedName>
    <definedName name="________________R" localSheetId="21">#REF!</definedName>
    <definedName name="________________R" localSheetId="22">#REF!</definedName>
    <definedName name="________________R" localSheetId="33">#REF!</definedName>
    <definedName name="________________R" localSheetId="30">#REF!</definedName>
    <definedName name="________________R" localSheetId="34">#REF!</definedName>
    <definedName name="________________R" localSheetId="40">#REF!</definedName>
    <definedName name="________________R" localSheetId="41">#REF!</definedName>
    <definedName name="________________R" localSheetId="45">#REF!</definedName>
    <definedName name="________________R" localSheetId="24">#REF!</definedName>
    <definedName name="________________R" localSheetId="29">#REF!</definedName>
    <definedName name="________________R" localSheetId="10">#REF!</definedName>
    <definedName name="________________R" localSheetId="19">#REF!</definedName>
    <definedName name="________________R" localSheetId="20">#REF!</definedName>
    <definedName name="________________R" localSheetId="16">#REF!</definedName>
    <definedName name="________________R">#REF!</definedName>
    <definedName name="_______________key2" localSheetId="12" hidden="1">#REF!</definedName>
    <definedName name="_______________key2" localSheetId="14" hidden="1">#REF!</definedName>
    <definedName name="_______________key2" localSheetId="33" hidden="1">#REF!</definedName>
    <definedName name="_______________key2" localSheetId="34" hidden="1">#REF!</definedName>
    <definedName name="_______________key2" localSheetId="40" hidden="1">#REF!</definedName>
    <definedName name="_______________key2" localSheetId="41" hidden="1">#REF!</definedName>
    <definedName name="_______________key2" localSheetId="45" hidden="1">#REF!</definedName>
    <definedName name="_______________key2" localSheetId="29" hidden="1">#REF!</definedName>
    <definedName name="_______________key2" localSheetId="20" hidden="1">#REF!</definedName>
    <definedName name="_______________key2" hidden="1">#REF!</definedName>
    <definedName name="_______________R" localSheetId="12">#REF!</definedName>
    <definedName name="_______________R" localSheetId="14">#REF!</definedName>
    <definedName name="_______________R" localSheetId="47">#REF!</definedName>
    <definedName name="_______________R" localSheetId="17">#REF!</definedName>
    <definedName name="_______________R" localSheetId="23">#REF!</definedName>
    <definedName name="_______________R" localSheetId="21">#REF!</definedName>
    <definedName name="_______________R" localSheetId="22">#REF!</definedName>
    <definedName name="_______________R" localSheetId="33">#REF!</definedName>
    <definedName name="_______________R" localSheetId="30">#REF!</definedName>
    <definedName name="_______________R" localSheetId="34">#REF!</definedName>
    <definedName name="_______________R" localSheetId="40">#REF!</definedName>
    <definedName name="_______________R" localSheetId="41">#REF!</definedName>
    <definedName name="_______________R" localSheetId="45">#REF!</definedName>
    <definedName name="_______________R" localSheetId="24">#REF!</definedName>
    <definedName name="_______________R" localSheetId="29">#REF!</definedName>
    <definedName name="_______________R" localSheetId="10">#REF!</definedName>
    <definedName name="_______________R" localSheetId="19">#REF!</definedName>
    <definedName name="_______________R" localSheetId="20">#REF!</definedName>
    <definedName name="_______________R" localSheetId="16">#REF!</definedName>
    <definedName name="_______________R">#REF!</definedName>
    <definedName name="______________key2" localSheetId="12" hidden="1">#REF!</definedName>
    <definedName name="______________key2" localSheetId="14" hidden="1">#REF!</definedName>
    <definedName name="______________key2" localSheetId="47" hidden="1">#REF!</definedName>
    <definedName name="______________key2" localSheetId="17" hidden="1">#REF!</definedName>
    <definedName name="______________key2" localSheetId="23" hidden="1">#REF!</definedName>
    <definedName name="______________key2" localSheetId="21" hidden="1">#REF!</definedName>
    <definedName name="______________key2" localSheetId="22" hidden="1">#REF!</definedName>
    <definedName name="______________key2" localSheetId="33" hidden="1">#REF!</definedName>
    <definedName name="______________key2" localSheetId="30" hidden="1">#REF!</definedName>
    <definedName name="______________key2" localSheetId="34" hidden="1">#REF!</definedName>
    <definedName name="______________key2" localSheetId="40" hidden="1">#REF!</definedName>
    <definedName name="______________key2" localSheetId="41" hidden="1">#REF!</definedName>
    <definedName name="______________key2" localSheetId="45" hidden="1">#REF!</definedName>
    <definedName name="______________key2" localSheetId="24" hidden="1">#REF!</definedName>
    <definedName name="______________key2" localSheetId="29" hidden="1">#REF!</definedName>
    <definedName name="______________key2" localSheetId="10" hidden="1">#REF!</definedName>
    <definedName name="______________key2" localSheetId="19" hidden="1">#REF!</definedName>
    <definedName name="______________key2" localSheetId="20" hidden="1">#REF!</definedName>
    <definedName name="______________key2" localSheetId="16" hidden="1">#REF!</definedName>
    <definedName name="______________key2" hidden="1">#REF!</definedName>
    <definedName name="______________R" localSheetId="12">#REF!</definedName>
    <definedName name="______________R" localSheetId="14">#REF!</definedName>
    <definedName name="______________R" localSheetId="47">#REF!</definedName>
    <definedName name="______________R" localSheetId="17">#REF!</definedName>
    <definedName name="______________R" localSheetId="23">#REF!</definedName>
    <definedName name="______________R" localSheetId="21">#REF!</definedName>
    <definedName name="______________R" localSheetId="22">#REF!</definedName>
    <definedName name="______________R" localSheetId="33">#REF!</definedName>
    <definedName name="______________R" localSheetId="30">#REF!</definedName>
    <definedName name="______________R" localSheetId="34">#REF!</definedName>
    <definedName name="______________R" localSheetId="40">#REF!</definedName>
    <definedName name="______________R" localSheetId="41">#REF!</definedName>
    <definedName name="______________R" localSheetId="45">#REF!</definedName>
    <definedName name="______________R" localSheetId="24">#REF!</definedName>
    <definedName name="______________R" localSheetId="29">#REF!</definedName>
    <definedName name="______________R" localSheetId="10">#REF!</definedName>
    <definedName name="______________R" localSheetId="19">#REF!</definedName>
    <definedName name="______________R" localSheetId="20">#REF!</definedName>
    <definedName name="______________R" localSheetId="16">#REF!</definedName>
    <definedName name="______________R">#REF!</definedName>
    <definedName name="_____________key2" localSheetId="12" hidden="1">#REF!</definedName>
    <definedName name="_____________key2" localSheetId="14" hidden="1">#REF!</definedName>
    <definedName name="_____________key2" localSheetId="47" hidden="1">#REF!</definedName>
    <definedName name="_____________key2" localSheetId="17" hidden="1">#REF!</definedName>
    <definedName name="_____________key2" localSheetId="23" hidden="1">#REF!</definedName>
    <definedName name="_____________key2" localSheetId="21" hidden="1">#REF!</definedName>
    <definedName name="_____________key2" localSheetId="22" hidden="1">#REF!</definedName>
    <definedName name="_____________key2" localSheetId="33" hidden="1">#REF!</definedName>
    <definedName name="_____________key2" localSheetId="30" hidden="1">#REF!</definedName>
    <definedName name="_____________key2" localSheetId="34" hidden="1">#REF!</definedName>
    <definedName name="_____________key2" localSheetId="40" hidden="1">#REF!</definedName>
    <definedName name="_____________key2" localSheetId="41" hidden="1">#REF!</definedName>
    <definedName name="_____________key2" localSheetId="45" hidden="1">#REF!</definedName>
    <definedName name="_____________key2" localSheetId="24" hidden="1">#REF!</definedName>
    <definedName name="_____________key2" localSheetId="29" hidden="1">#REF!</definedName>
    <definedName name="_____________key2" localSheetId="10" hidden="1">#REF!</definedName>
    <definedName name="_____________key2" localSheetId="19" hidden="1">#REF!</definedName>
    <definedName name="_____________key2" localSheetId="20" hidden="1">#REF!</definedName>
    <definedName name="_____________key2" localSheetId="16" hidden="1">#REF!</definedName>
    <definedName name="_____________key2" hidden="1">#REF!</definedName>
    <definedName name="_____________R" localSheetId="12">#REF!</definedName>
    <definedName name="_____________R" localSheetId="14">#REF!</definedName>
    <definedName name="_____________R" localSheetId="47">#REF!</definedName>
    <definedName name="_____________R" localSheetId="17">#REF!</definedName>
    <definedName name="_____________R" localSheetId="23">#REF!</definedName>
    <definedName name="_____________R" localSheetId="21">#REF!</definedName>
    <definedName name="_____________R" localSheetId="22">#REF!</definedName>
    <definedName name="_____________R" localSheetId="33">#REF!</definedName>
    <definedName name="_____________R" localSheetId="30">#REF!</definedName>
    <definedName name="_____________R" localSheetId="34">#REF!</definedName>
    <definedName name="_____________R" localSheetId="40">#REF!</definedName>
    <definedName name="_____________R" localSheetId="41">#REF!</definedName>
    <definedName name="_____________R" localSheetId="45">#REF!</definedName>
    <definedName name="_____________R" localSheetId="24">#REF!</definedName>
    <definedName name="_____________R" localSheetId="29">#REF!</definedName>
    <definedName name="_____________R" localSheetId="10">#REF!</definedName>
    <definedName name="_____________R" localSheetId="19">#REF!</definedName>
    <definedName name="_____________R" localSheetId="20">#REF!</definedName>
    <definedName name="_____________R" localSheetId="16">#REF!</definedName>
    <definedName name="_____________R">#REF!</definedName>
    <definedName name="____________key2" localSheetId="12" hidden="1">#REF!</definedName>
    <definedName name="____________key2" localSheetId="14" hidden="1">#REF!</definedName>
    <definedName name="____________key2" localSheetId="47" hidden="1">#REF!</definedName>
    <definedName name="____________key2" localSheetId="17" hidden="1">#REF!</definedName>
    <definedName name="____________key2" localSheetId="23" hidden="1">#REF!</definedName>
    <definedName name="____________key2" localSheetId="21" hidden="1">#REF!</definedName>
    <definedName name="____________key2" localSheetId="22" hidden="1">#REF!</definedName>
    <definedName name="____________key2" localSheetId="33" hidden="1">#REF!</definedName>
    <definedName name="____________key2" localSheetId="30" hidden="1">#REF!</definedName>
    <definedName name="____________key2" localSheetId="34" hidden="1">#REF!</definedName>
    <definedName name="____________key2" localSheetId="40" hidden="1">#REF!</definedName>
    <definedName name="____________key2" localSheetId="41" hidden="1">#REF!</definedName>
    <definedName name="____________key2" localSheetId="45" hidden="1">#REF!</definedName>
    <definedName name="____________key2" localSheetId="24" hidden="1">#REF!</definedName>
    <definedName name="____________key2" localSheetId="29" hidden="1">#REF!</definedName>
    <definedName name="____________key2" localSheetId="10" hidden="1">#REF!</definedName>
    <definedName name="____________key2" localSheetId="19" hidden="1">#REF!</definedName>
    <definedName name="____________key2" localSheetId="20" hidden="1">#REF!</definedName>
    <definedName name="____________key2" localSheetId="16" hidden="1">#REF!</definedName>
    <definedName name="____________key2" hidden="1">#REF!</definedName>
    <definedName name="____________R" localSheetId="12">#REF!</definedName>
    <definedName name="____________R" localSheetId="14">#REF!</definedName>
    <definedName name="____________R" localSheetId="47">#REF!</definedName>
    <definedName name="____________R" localSheetId="17">#REF!</definedName>
    <definedName name="____________R" localSheetId="23">#REF!</definedName>
    <definedName name="____________R" localSheetId="21">#REF!</definedName>
    <definedName name="____________R" localSheetId="22">#REF!</definedName>
    <definedName name="____________R" localSheetId="33">#REF!</definedName>
    <definedName name="____________R" localSheetId="30">#REF!</definedName>
    <definedName name="____________R" localSheetId="34">#REF!</definedName>
    <definedName name="____________R" localSheetId="40">#REF!</definedName>
    <definedName name="____________R" localSheetId="41">#REF!</definedName>
    <definedName name="____________R" localSheetId="45">#REF!</definedName>
    <definedName name="____________R" localSheetId="24">#REF!</definedName>
    <definedName name="____________R" localSheetId="29">#REF!</definedName>
    <definedName name="____________R" localSheetId="10">#REF!</definedName>
    <definedName name="____________R" localSheetId="19">#REF!</definedName>
    <definedName name="____________R" localSheetId="20">#REF!</definedName>
    <definedName name="____________R" localSheetId="16">#REF!</definedName>
    <definedName name="____________R">#REF!</definedName>
    <definedName name="___________key2" localSheetId="12" hidden="1">#REF!</definedName>
    <definedName name="___________key2" localSheetId="14" hidden="1">#REF!</definedName>
    <definedName name="___________key2" localSheetId="47" hidden="1">#REF!</definedName>
    <definedName name="___________key2" localSheetId="17" hidden="1">#REF!</definedName>
    <definedName name="___________key2" localSheetId="23" hidden="1">#REF!</definedName>
    <definedName name="___________key2" localSheetId="21" hidden="1">#REF!</definedName>
    <definedName name="___________key2" localSheetId="22" hidden="1">#REF!</definedName>
    <definedName name="___________key2" localSheetId="33" hidden="1">#REF!</definedName>
    <definedName name="___________key2" localSheetId="30" hidden="1">#REF!</definedName>
    <definedName name="___________key2" localSheetId="34" hidden="1">#REF!</definedName>
    <definedName name="___________key2" localSheetId="40" hidden="1">#REF!</definedName>
    <definedName name="___________key2" localSheetId="41" hidden="1">#REF!</definedName>
    <definedName name="___________key2" localSheetId="45" hidden="1">#REF!</definedName>
    <definedName name="___________key2" localSheetId="24" hidden="1">#REF!</definedName>
    <definedName name="___________key2" localSheetId="29" hidden="1">#REF!</definedName>
    <definedName name="___________key2" localSheetId="10" hidden="1">#REF!</definedName>
    <definedName name="___________key2" localSheetId="19" hidden="1">#REF!</definedName>
    <definedName name="___________key2" localSheetId="20" hidden="1">#REF!</definedName>
    <definedName name="___________key2" localSheetId="16" hidden="1">#REF!</definedName>
    <definedName name="___________key2" hidden="1">#REF!</definedName>
    <definedName name="___________R" localSheetId="12">#REF!</definedName>
    <definedName name="___________R" localSheetId="14">#REF!</definedName>
    <definedName name="___________R" localSheetId="47">#REF!</definedName>
    <definedName name="___________R" localSheetId="17">#REF!</definedName>
    <definedName name="___________R" localSheetId="23">#REF!</definedName>
    <definedName name="___________R" localSheetId="21">#REF!</definedName>
    <definedName name="___________R" localSheetId="22">#REF!</definedName>
    <definedName name="___________R" localSheetId="33">#REF!</definedName>
    <definedName name="___________R" localSheetId="30">#REF!</definedName>
    <definedName name="___________R" localSheetId="34">#REF!</definedName>
    <definedName name="___________R" localSheetId="40">#REF!</definedName>
    <definedName name="___________R" localSheetId="41">#REF!</definedName>
    <definedName name="___________R" localSheetId="45">#REF!</definedName>
    <definedName name="___________R" localSheetId="24">#REF!</definedName>
    <definedName name="___________R" localSheetId="29">#REF!</definedName>
    <definedName name="___________R" localSheetId="10">#REF!</definedName>
    <definedName name="___________R" localSheetId="19">#REF!</definedName>
    <definedName name="___________R" localSheetId="20">#REF!</definedName>
    <definedName name="___________R" localSheetId="16">#REF!</definedName>
    <definedName name="___________R">#REF!</definedName>
    <definedName name="__________key2" localSheetId="12" hidden="1">#REF!</definedName>
    <definedName name="__________key2" localSheetId="14" hidden="1">#REF!</definedName>
    <definedName name="__________key2" localSheetId="47" hidden="1">#REF!</definedName>
    <definedName name="__________key2" localSheetId="17" hidden="1">#REF!</definedName>
    <definedName name="__________key2" localSheetId="23" hidden="1">#REF!</definedName>
    <definedName name="__________key2" localSheetId="21" hidden="1">#REF!</definedName>
    <definedName name="__________key2" localSheetId="22" hidden="1">#REF!</definedName>
    <definedName name="__________key2" localSheetId="33" hidden="1">#REF!</definedName>
    <definedName name="__________key2" localSheetId="30" hidden="1">#REF!</definedName>
    <definedName name="__________key2" localSheetId="34" hidden="1">#REF!</definedName>
    <definedName name="__________key2" localSheetId="40" hidden="1">#REF!</definedName>
    <definedName name="__________key2" localSheetId="41" hidden="1">#REF!</definedName>
    <definedName name="__________key2" localSheetId="45" hidden="1">#REF!</definedName>
    <definedName name="__________key2" localSheetId="24" hidden="1">#REF!</definedName>
    <definedName name="__________key2" localSheetId="29" hidden="1">#REF!</definedName>
    <definedName name="__________key2" localSheetId="10" hidden="1">#REF!</definedName>
    <definedName name="__________key2" localSheetId="19" hidden="1">#REF!</definedName>
    <definedName name="__________key2" localSheetId="20" hidden="1">#REF!</definedName>
    <definedName name="__________key2" localSheetId="16" hidden="1">#REF!</definedName>
    <definedName name="__________key2" hidden="1">#REF!</definedName>
    <definedName name="__________R" localSheetId="12">#REF!</definedName>
    <definedName name="__________R" localSheetId="14">#REF!</definedName>
    <definedName name="__________R" localSheetId="47">#REF!</definedName>
    <definedName name="__________R" localSheetId="17">#REF!</definedName>
    <definedName name="__________R" localSheetId="23">#REF!</definedName>
    <definedName name="__________R" localSheetId="21">#REF!</definedName>
    <definedName name="__________R" localSheetId="22">#REF!</definedName>
    <definedName name="__________R" localSheetId="33">#REF!</definedName>
    <definedName name="__________R" localSheetId="30">#REF!</definedName>
    <definedName name="__________R" localSheetId="34">#REF!</definedName>
    <definedName name="__________R" localSheetId="40">#REF!</definedName>
    <definedName name="__________R" localSheetId="41">#REF!</definedName>
    <definedName name="__________R" localSheetId="45">#REF!</definedName>
    <definedName name="__________R" localSheetId="24">#REF!</definedName>
    <definedName name="__________R" localSheetId="29">#REF!</definedName>
    <definedName name="__________R" localSheetId="10">#REF!</definedName>
    <definedName name="__________R" localSheetId="19">#REF!</definedName>
    <definedName name="__________R" localSheetId="20">#REF!</definedName>
    <definedName name="__________R" localSheetId="16">#REF!</definedName>
    <definedName name="__________R">#REF!</definedName>
    <definedName name="_________key2" localSheetId="12" hidden="1">#REF!</definedName>
    <definedName name="_________key2" localSheetId="14" hidden="1">#REF!</definedName>
    <definedName name="_________key2" localSheetId="47" hidden="1">#REF!</definedName>
    <definedName name="_________key2" localSheetId="17" hidden="1">#REF!</definedName>
    <definedName name="_________key2" localSheetId="23" hidden="1">#REF!</definedName>
    <definedName name="_________key2" localSheetId="21" hidden="1">#REF!</definedName>
    <definedName name="_________key2" localSheetId="22" hidden="1">#REF!</definedName>
    <definedName name="_________key2" localSheetId="33" hidden="1">#REF!</definedName>
    <definedName name="_________key2" localSheetId="30" hidden="1">#REF!</definedName>
    <definedName name="_________key2" localSheetId="34" hidden="1">#REF!</definedName>
    <definedName name="_________key2" localSheetId="40" hidden="1">#REF!</definedName>
    <definedName name="_________key2" localSheetId="41" hidden="1">#REF!</definedName>
    <definedName name="_________key2" localSheetId="45" hidden="1">#REF!</definedName>
    <definedName name="_________key2" localSheetId="24" hidden="1">#REF!</definedName>
    <definedName name="_________key2" localSheetId="29" hidden="1">#REF!</definedName>
    <definedName name="_________key2" localSheetId="10" hidden="1">#REF!</definedName>
    <definedName name="_________key2" localSheetId="19" hidden="1">#REF!</definedName>
    <definedName name="_________key2" localSheetId="20" hidden="1">#REF!</definedName>
    <definedName name="_________key2" localSheetId="16" hidden="1">#REF!</definedName>
    <definedName name="_________key2" hidden="1">#REF!</definedName>
    <definedName name="_________R" localSheetId="12">#REF!</definedName>
    <definedName name="_________R" localSheetId="14">#REF!</definedName>
    <definedName name="_________R" localSheetId="47">#REF!</definedName>
    <definedName name="_________R" localSheetId="17">#REF!</definedName>
    <definedName name="_________R" localSheetId="23">#REF!</definedName>
    <definedName name="_________R" localSheetId="21">#REF!</definedName>
    <definedName name="_________R" localSheetId="22">#REF!</definedName>
    <definedName name="_________R" localSheetId="33">#REF!</definedName>
    <definedName name="_________R" localSheetId="30">#REF!</definedName>
    <definedName name="_________R" localSheetId="34">#REF!</definedName>
    <definedName name="_________R" localSheetId="40">#REF!</definedName>
    <definedName name="_________R" localSheetId="41">#REF!</definedName>
    <definedName name="_________R" localSheetId="45">#REF!</definedName>
    <definedName name="_________R" localSheetId="24">#REF!</definedName>
    <definedName name="_________R" localSheetId="29">#REF!</definedName>
    <definedName name="_________R" localSheetId="10">#REF!</definedName>
    <definedName name="_________R" localSheetId="19">#REF!</definedName>
    <definedName name="_________R" localSheetId="20">#REF!</definedName>
    <definedName name="_________R" localSheetId="16">#REF!</definedName>
    <definedName name="_________R">#REF!</definedName>
    <definedName name="________key2" localSheetId="12" hidden="1">#REF!</definedName>
    <definedName name="________key2" localSheetId="14" hidden="1">#REF!</definedName>
    <definedName name="________key2" localSheetId="47" hidden="1">#REF!</definedName>
    <definedName name="________key2" localSheetId="17" hidden="1">#REF!</definedName>
    <definedName name="________key2" localSheetId="23" hidden="1">#REF!</definedName>
    <definedName name="________key2" localSheetId="21" hidden="1">#REF!</definedName>
    <definedName name="________key2" localSheetId="22" hidden="1">#REF!</definedName>
    <definedName name="________key2" localSheetId="33" hidden="1">#REF!</definedName>
    <definedName name="________key2" localSheetId="30" hidden="1">#REF!</definedName>
    <definedName name="________key2" localSheetId="34" hidden="1">#REF!</definedName>
    <definedName name="________key2" localSheetId="40" hidden="1">#REF!</definedName>
    <definedName name="________key2" localSheetId="41" hidden="1">#REF!</definedName>
    <definedName name="________key2" localSheetId="45" hidden="1">#REF!</definedName>
    <definedName name="________key2" localSheetId="24" hidden="1">#REF!</definedName>
    <definedName name="________key2" localSheetId="29" hidden="1">#REF!</definedName>
    <definedName name="________key2" localSheetId="10" hidden="1">#REF!</definedName>
    <definedName name="________key2" localSheetId="19" hidden="1">#REF!</definedName>
    <definedName name="________key2" localSheetId="20" hidden="1">#REF!</definedName>
    <definedName name="________key2" localSheetId="16" hidden="1">#REF!</definedName>
    <definedName name="________key2" hidden="1">#REF!</definedName>
    <definedName name="________R" localSheetId="12">#REF!</definedName>
    <definedName name="________R" localSheetId="14">#REF!</definedName>
    <definedName name="________R" localSheetId="47">#REF!</definedName>
    <definedName name="________R" localSheetId="17">#REF!</definedName>
    <definedName name="________R" localSheetId="23">#REF!</definedName>
    <definedName name="________R" localSheetId="21">#REF!</definedName>
    <definedName name="________R" localSheetId="22">#REF!</definedName>
    <definedName name="________R" localSheetId="33">#REF!</definedName>
    <definedName name="________R" localSheetId="30">#REF!</definedName>
    <definedName name="________R" localSheetId="34">#REF!</definedName>
    <definedName name="________R" localSheetId="40">#REF!</definedName>
    <definedName name="________R" localSheetId="41">#REF!</definedName>
    <definedName name="________R" localSheetId="45">#REF!</definedName>
    <definedName name="________R" localSheetId="24">#REF!</definedName>
    <definedName name="________R" localSheetId="29">#REF!</definedName>
    <definedName name="________R" localSheetId="10">#REF!</definedName>
    <definedName name="________R" localSheetId="19">#REF!</definedName>
    <definedName name="________R" localSheetId="20">#REF!</definedName>
    <definedName name="________R" localSheetId="16">#REF!</definedName>
    <definedName name="________R">#REF!</definedName>
    <definedName name="_______key2" localSheetId="12" hidden="1">#REF!</definedName>
    <definedName name="_______key2" localSheetId="14" hidden="1">#REF!</definedName>
    <definedName name="_______key2" localSheetId="47" hidden="1">#REF!</definedName>
    <definedName name="_______key2" localSheetId="17" hidden="1">#REF!</definedName>
    <definedName name="_______key2" localSheetId="23" hidden="1">#REF!</definedName>
    <definedName name="_______key2" localSheetId="21" hidden="1">#REF!</definedName>
    <definedName name="_______key2" localSheetId="22" hidden="1">#REF!</definedName>
    <definedName name="_______key2" localSheetId="33" hidden="1">#REF!</definedName>
    <definedName name="_______key2" localSheetId="30" hidden="1">#REF!</definedName>
    <definedName name="_______key2" localSheetId="34" hidden="1">#REF!</definedName>
    <definedName name="_______key2" localSheetId="40" hidden="1">#REF!</definedName>
    <definedName name="_______key2" localSheetId="41" hidden="1">#REF!</definedName>
    <definedName name="_______key2" localSheetId="45" hidden="1">#REF!</definedName>
    <definedName name="_______key2" localSheetId="24" hidden="1">#REF!</definedName>
    <definedName name="_______key2" localSheetId="29" hidden="1">#REF!</definedName>
    <definedName name="_______key2" localSheetId="10" hidden="1">#REF!</definedName>
    <definedName name="_______key2" localSheetId="19" hidden="1">#REF!</definedName>
    <definedName name="_______key2" localSheetId="20" hidden="1">#REF!</definedName>
    <definedName name="_______key2" localSheetId="16" hidden="1">#REF!</definedName>
    <definedName name="_______key2" hidden="1">#REF!</definedName>
    <definedName name="_______R" localSheetId="12">#REF!</definedName>
    <definedName name="_______R" localSheetId="14">#REF!</definedName>
    <definedName name="_______R" localSheetId="47">#REF!</definedName>
    <definedName name="_______R" localSheetId="17">#REF!</definedName>
    <definedName name="_______R" localSheetId="23">#REF!</definedName>
    <definedName name="_______R" localSheetId="21">#REF!</definedName>
    <definedName name="_______R" localSheetId="22">#REF!</definedName>
    <definedName name="_______R" localSheetId="33">#REF!</definedName>
    <definedName name="_______R" localSheetId="30">#REF!</definedName>
    <definedName name="_______R" localSheetId="34">#REF!</definedName>
    <definedName name="_______R" localSheetId="40">#REF!</definedName>
    <definedName name="_______R" localSheetId="41">#REF!</definedName>
    <definedName name="_______R" localSheetId="45">#REF!</definedName>
    <definedName name="_______R" localSheetId="24">#REF!</definedName>
    <definedName name="_______R" localSheetId="29">#REF!</definedName>
    <definedName name="_______R" localSheetId="10">#REF!</definedName>
    <definedName name="_______R" localSheetId="19">#REF!</definedName>
    <definedName name="_______R" localSheetId="20">#REF!</definedName>
    <definedName name="_______R" localSheetId="16">#REF!</definedName>
    <definedName name="_______R">#REF!</definedName>
    <definedName name="______key2" localSheetId="12" hidden="1">#REF!</definedName>
    <definedName name="______key2" localSheetId="14" hidden="1">#REF!</definedName>
    <definedName name="______key2" localSheetId="47" hidden="1">#REF!</definedName>
    <definedName name="______key2" localSheetId="17" hidden="1">#REF!</definedName>
    <definedName name="______key2" localSheetId="23" hidden="1">#REF!</definedName>
    <definedName name="______key2" localSheetId="21" hidden="1">#REF!</definedName>
    <definedName name="______key2" localSheetId="22" hidden="1">#REF!</definedName>
    <definedName name="______key2" localSheetId="33" hidden="1">#REF!</definedName>
    <definedName name="______key2" localSheetId="30" hidden="1">#REF!</definedName>
    <definedName name="______key2" localSheetId="34" hidden="1">#REF!</definedName>
    <definedName name="______key2" localSheetId="40" hidden="1">#REF!</definedName>
    <definedName name="______key2" localSheetId="41" hidden="1">#REF!</definedName>
    <definedName name="______key2" localSheetId="45" hidden="1">#REF!</definedName>
    <definedName name="______key2" localSheetId="24" hidden="1">#REF!</definedName>
    <definedName name="______key2" localSheetId="29" hidden="1">#REF!</definedName>
    <definedName name="______key2" localSheetId="10" hidden="1">#REF!</definedName>
    <definedName name="______key2" localSheetId="19" hidden="1">#REF!</definedName>
    <definedName name="______key2" localSheetId="20" hidden="1">#REF!</definedName>
    <definedName name="______key2" localSheetId="16" hidden="1">#REF!</definedName>
    <definedName name="______key2" hidden="1">#REF!</definedName>
    <definedName name="______R" localSheetId="12">#REF!</definedName>
    <definedName name="______R" localSheetId="14">#REF!</definedName>
    <definedName name="______R" localSheetId="47">#REF!</definedName>
    <definedName name="______R" localSheetId="17">#REF!</definedName>
    <definedName name="______R" localSheetId="23">#REF!</definedName>
    <definedName name="______R" localSheetId="21">#REF!</definedName>
    <definedName name="______R" localSheetId="22">#REF!</definedName>
    <definedName name="______R" localSheetId="33">#REF!</definedName>
    <definedName name="______R" localSheetId="30">#REF!</definedName>
    <definedName name="______R" localSheetId="34">#REF!</definedName>
    <definedName name="______R" localSheetId="40">#REF!</definedName>
    <definedName name="______R" localSheetId="41">#REF!</definedName>
    <definedName name="______R" localSheetId="45">#REF!</definedName>
    <definedName name="______R" localSheetId="24">#REF!</definedName>
    <definedName name="______R" localSheetId="29">#REF!</definedName>
    <definedName name="______R" localSheetId="10">#REF!</definedName>
    <definedName name="______R" localSheetId="19">#REF!</definedName>
    <definedName name="______R" localSheetId="20">#REF!</definedName>
    <definedName name="______R" localSheetId="16">#REF!</definedName>
    <definedName name="______R">#REF!</definedName>
    <definedName name="_____key2" localSheetId="12" hidden="1">#REF!</definedName>
    <definedName name="_____key2" localSheetId="14" hidden="1">#REF!</definedName>
    <definedName name="_____key2" localSheetId="47" hidden="1">#REF!</definedName>
    <definedName name="_____key2" localSheetId="17" hidden="1">#REF!</definedName>
    <definedName name="_____key2" localSheetId="23" hidden="1">#REF!</definedName>
    <definedName name="_____key2" localSheetId="21" hidden="1">#REF!</definedName>
    <definedName name="_____key2" localSheetId="22" hidden="1">#REF!</definedName>
    <definedName name="_____key2" localSheetId="33" hidden="1">#REF!</definedName>
    <definedName name="_____key2" localSheetId="30" hidden="1">#REF!</definedName>
    <definedName name="_____key2" localSheetId="34" hidden="1">#REF!</definedName>
    <definedName name="_____key2" localSheetId="40" hidden="1">#REF!</definedName>
    <definedName name="_____key2" localSheetId="41" hidden="1">#REF!</definedName>
    <definedName name="_____key2" localSheetId="45" hidden="1">#REF!</definedName>
    <definedName name="_____key2" localSheetId="24" hidden="1">#REF!</definedName>
    <definedName name="_____key2" localSheetId="29" hidden="1">#REF!</definedName>
    <definedName name="_____key2" localSheetId="10" hidden="1">#REF!</definedName>
    <definedName name="_____key2" localSheetId="19" hidden="1">#REF!</definedName>
    <definedName name="_____key2" localSheetId="20" hidden="1">#REF!</definedName>
    <definedName name="_____key2" localSheetId="16" hidden="1">#REF!</definedName>
    <definedName name="_____key2" hidden="1">#REF!</definedName>
    <definedName name="_____R" localSheetId="12">#REF!</definedName>
    <definedName name="_____R" localSheetId="14">#REF!</definedName>
    <definedName name="_____R" localSheetId="47">#REF!</definedName>
    <definedName name="_____R" localSheetId="17">#REF!</definedName>
    <definedName name="_____R" localSheetId="23">#REF!</definedName>
    <definedName name="_____R" localSheetId="21">#REF!</definedName>
    <definedName name="_____R" localSheetId="22">#REF!</definedName>
    <definedName name="_____R" localSheetId="33">#REF!</definedName>
    <definedName name="_____R" localSheetId="30">#REF!</definedName>
    <definedName name="_____R" localSheetId="34">#REF!</definedName>
    <definedName name="_____R" localSheetId="40">#REF!</definedName>
    <definedName name="_____R" localSheetId="41">#REF!</definedName>
    <definedName name="_____R" localSheetId="45">#REF!</definedName>
    <definedName name="_____R" localSheetId="24">#REF!</definedName>
    <definedName name="_____R" localSheetId="29">#REF!</definedName>
    <definedName name="_____R" localSheetId="10">#REF!</definedName>
    <definedName name="_____R" localSheetId="19">#REF!</definedName>
    <definedName name="_____R" localSheetId="20">#REF!</definedName>
    <definedName name="_____R" localSheetId="16">#REF!</definedName>
    <definedName name="_____R">#REF!</definedName>
    <definedName name="____key2" localSheetId="12" hidden="1">#REF!</definedName>
    <definedName name="____key2" localSheetId="14" hidden="1">#REF!</definedName>
    <definedName name="____key2" localSheetId="47" hidden="1">#REF!</definedName>
    <definedName name="____key2" localSheetId="17" hidden="1">#REF!</definedName>
    <definedName name="____key2" localSheetId="23" hidden="1">#REF!</definedName>
    <definedName name="____key2" localSheetId="21" hidden="1">#REF!</definedName>
    <definedName name="____key2" localSheetId="22" hidden="1">#REF!</definedName>
    <definedName name="____key2" localSheetId="33" hidden="1">#REF!</definedName>
    <definedName name="____key2" localSheetId="30" hidden="1">#REF!</definedName>
    <definedName name="____key2" localSheetId="34" hidden="1">#REF!</definedName>
    <definedName name="____key2" localSheetId="40" hidden="1">#REF!</definedName>
    <definedName name="____key2" localSheetId="41" hidden="1">#REF!</definedName>
    <definedName name="____key2" localSheetId="45" hidden="1">#REF!</definedName>
    <definedName name="____key2" localSheetId="24" hidden="1">#REF!</definedName>
    <definedName name="____key2" localSheetId="29" hidden="1">#REF!</definedName>
    <definedName name="____key2" localSheetId="10" hidden="1">#REF!</definedName>
    <definedName name="____key2" localSheetId="19" hidden="1">#REF!</definedName>
    <definedName name="____key2" localSheetId="20" hidden="1">#REF!</definedName>
    <definedName name="____key2" localSheetId="16" hidden="1">#REF!</definedName>
    <definedName name="____key2" hidden="1">#REF!</definedName>
    <definedName name="____R" localSheetId="12">#REF!</definedName>
    <definedName name="____R" localSheetId="14">#REF!</definedName>
    <definedName name="____R" localSheetId="47">#REF!</definedName>
    <definedName name="____R" localSheetId="17">#REF!</definedName>
    <definedName name="____R" localSheetId="23">#REF!</definedName>
    <definedName name="____R" localSheetId="21">#REF!</definedName>
    <definedName name="____R" localSheetId="22">#REF!</definedName>
    <definedName name="____R" localSheetId="33">#REF!</definedName>
    <definedName name="____R" localSheetId="30">#REF!</definedName>
    <definedName name="____R" localSheetId="34">#REF!</definedName>
    <definedName name="____R" localSheetId="40">#REF!</definedName>
    <definedName name="____R" localSheetId="41">#REF!</definedName>
    <definedName name="____R" localSheetId="45">#REF!</definedName>
    <definedName name="____R" localSheetId="24">#REF!</definedName>
    <definedName name="____R" localSheetId="29">#REF!</definedName>
    <definedName name="____R" localSheetId="10">#REF!</definedName>
    <definedName name="____R" localSheetId="19">#REF!</definedName>
    <definedName name="____R" localSheetId="20">#REF!</definedName>
    <definedName name="____R" localSheetId="16">#REF!</definedName>
    <definedName name="____R">#REF!</definedName>
    <definedName name="___key2" localSheetId="12" hidden="1">#REF!</definedName>
    <definedName name="___key2" localSheetId="14" hidden="1">#REF!</definedName>
    <definedName name="___key2" localSheetId="47" hidden="1">#REF!</definedName>
    <definedName name="___key2" localSheetId="17" hidden="1">#REF!</definedName>
    <definedName name="___key2" localSheetId="23" hidden="1">#REF!</definedName>
    <definedName name="___key2" localSheetId="21" hidden="1">#REF!</definedName>
    <definedName name="___key2" localSheetId="22" hidden="1">#REF!</definedName>
    <definedName name="___key2" localSheetId="33" hidden="1">#REF!</definedName>
    <definedName name="___key2" localSheetId="30" hidden="1">#REF!</definedName>
    <definedName name="___key2" localSheetId="34" hidden="1">#REF!</definedName>
    <definedName name="___key2" localSheetId="40" hidden="1">#REF!</definedName>
    <definedName name="___key2" localSheetId="41" hidden="1">#REF!</definedName>
    <definedName name="___key2" localSheetId="45" hidden="1">#REF!</definedName>
    <definedName name="___key2" localSheetId="24" hidden="1">#REF!</definedName>
    <definedName name="___key2" localSheetId="29" hidden="1">#REF!</definedName>
    <definedName name="___key2" localSheetId="10" hidden="1">#REF!</definedName>
    <definedName name="___key2" localSheetId="19" hidden="1">#REF!</definedName>
    <definedName name="___key2" localSheetId="20" hidden="1">#REF!</definedName>
    <definedName name="___key2" localSheetId="16" hidden="1">#REF!</definedName>
    <definedName name="___key2" hidden="1">#REF!</definedName>
    <definedName name="___R" localSheetId="12">#REF!</definedName>
    <definedName name="___R" localSheetId="14">#REF!</definedName>
    <definedName name="___R" localSheetId="47">#REF!</definedName>
    <definedName name="___R" localSheetId="17">#REF!</definedName>
    <definedName name="___R" localSheetId="23">#REF!</definedName>
    <definedName name="___R" localSheetId="21">#REF!</definedName>
    <definedName name="___R" localSheetId="22">#REF!</definedName>
    <definedName name="___R" localSheetId="33">#REF!</definedName>
    <definedName name="___R" localSheetId="30">#REF!</definedName>
    <definedName name="___R" localSheetId="34">#REF!</definedName>
    <definedName name="___R" localSheetId="40">#REF!</definedName>
    <definedName name="___R" localSheetId="41">#REF!</definedName>
    <definedName name="___R" localSheetId="45">#REF!</definedName>
    <definedName name="___R" localSheetId="24">#REF!</definedName>
    <definedName name="___R" localSheetId="29">#REF!</definedName>
    <definedName name="___R" localSheetId="10">#REF!</definedName>
    <definedName name="___R" localSheetId="19">#REF!</definedName>
    <definedName name="___R" localSheetId="20">#REF!</definedName>
    <definedName name="___R" localSheetId="16">#REF!</definedName>
    <definedName name="___R">#REF!</definedName>
    <definedName name="__key2" localSheetId="12" hidden="1">#REF!</definedName>
    <definedName name="__key2" localSheetId="14" hidden="1">#REF!</definedName>
    <definedName name="__key2" localSheetId="47" hidden="1">#REF!</definedName>
    <definedName name="__key2" localSheetId="17" hidden="1">#REF!</definedName>
    <definedName name="__key2" localSheetId="23" hidden="1">#REF!</definedName>
    <definedName name="__key2" localSheetId="21" hidden="1">#REF!</definedName>
    <definedName name="__key2" localSheetId="22" hidden="1">#REF!</definedName>
    <definedName name="__key2" localSheetId="33" hidden="1">#REF!</definedName>
    <definedName name="__key2" localSheetId="30" hidden="1">#REF!</definedName>
    <definedName name="__key2" localSheetId="34" hidden="1">#REF!</definedName>
    <definedName name="__key2" localSheetId="40" hidden="1">#REF!</definedName>
    <definedName name="__key2" localSheetId="41" hidden="1">#REF!</definedName>
    <definedName name="__key2" localSheetId="45" hidden="1">#REF!</definedName>
    <definedName name="__key2" localSheetId="24" hidden="1">#REF!</definedName>
    <definedName name="__key2" localSheetId="29" hidden="1">#REF!</definedName>
    <definedName name="__key2" localSheetId="10" hidden="1">#REF!</definedName>
    <definedName name="__key2" localSheetId="19" hidden="1">#REF!</definedName>
    <definedName name="__key2" localSheetId="20" hidden="1">#REF!</definedName>
    <definedName name="__key2" localSheetId="16" hidden="1">#REF!</definedName>
    <definedName name="__key2" hidden="1">#REF!</definedName>
    <definedName name="__R" localSheetId="12">#REF!</definedName>
    <definedName name="__R" localSheetId="14">#REF!</definedName>
    <definedName name="__R" localSheetId="47">#REF!</definedName>
    <definedName name="__R" localSheetId="17">#REF!</definedName>
    <definedName name="__R" localSheetId="23">#REF!</definedName>
    <definedName name="__R" localSheetId="21">#REF!</definedName>
    <definedName name="__R" localSheetId="22">#REF!</definedName>
    <definedName name="__R" localSheetId="33">#REF!</definedName>
    <definedName name="__R" localSheetId="30">#REF!</definedName>
    <definedName name="__R" localSheetId="34">#REF!</definedName>
    <definedName name="__R" localSheetId="40">#REF!</definedName>
    <definedName name="__R" localSheetId="41">#REF!</definedName>
    <definedName name="__R" localSheetId="45">#REF!</definedName>
    <definedName name="__R" localSheetId="24">#REF!</definedName>
    <definedName name="__R" localSheetId="29">#REF!</definedName>
    <definedName name="__R" localSheetId="10">#REF!</definedName>
    <definedName name="__R" localSheetId="19">#REF!</definedName>
    <definedName name="__R" localSheetId="20">#REF!</definedName>
    <definedName name="__R" localSheetId="16">#REF!</definedName>
    <definedName name="__R">#REF!</definedName>
    <definedName name="_14" localSheetId="12" hidden="1">#REF!</definedName>
    <definedName name="_14" localSheetId="14" hidden="1">#REF!</definedName>
    <definedName name="_14" localSheetId="47" hidden="1">#REF!</definedName>
    <definedName name="_14" localSheetId="17" hidden="1">#REF!</definedName>
    <definedName name="_14" localSheetId="23" hidden="1">#REF!</definedName>
    <definedName name="_14" localSheetId="21" hidden="1">#REF!</definedName>
    <definedName name="_14" localSheetId="22" hidden="1">#REF!</definedName>
    <definedName name="_14" localSheetId="33" hidden="1">#REF!</definedName>
    <definedName name="_14" localSheetId="30" hidden="1">#REF!</definedName>
    <definedName name="_14" localSheetId="34" hidden="1">#REF!</definedName>
    <definedName name="_14" localSheetId="40" hidden="1">#REF!</definedName>
    <definedName name="_14" localSheetId="41" hidden="1">#REF!</definedName>
    <definedName name="_14" localSheetId="45" hidden="1">#REF!</definedName>
    <definedName name="_14" localSheetId="24" hidden="1">#REF!</definedName>
    <definedName name="_14" localSheetId="29" hidden="1">#REF!</definedName>
    <definedName name="_14" localSheetId="10" hidden="1">#REF!</definedName>
    <definedName name="_14" localSheetId="19" hidden="1">#REF!</definedName>
    <definedName name="_14" localSheetId="20" hidden="1">#REF!</definedName>
    <definedName name="_14" localSheetId="16" hidden="1">#REF!</definedName>
    <definedName name="_14" hidden="1">#REF!</definedName>
    <definedName name="_30" localSheetId="12" hidden="1">#REF!</definedName>
    <definedName name="_30" localSheetId="14" hidden="1">#REF!</definedName>
    <definedName name="_30" localSheetId="47" hidden="1">#REF!</definedName>
    <definedName name="_30" localSheetId="17" hidden="1">#REF!</definedName>
    <definedName name="_30" localSheetId="23" hidden="1">#REF!</definedName>
    <definedName name="_30" localSheetId="21" hidden="1">#REF!</definedName>
    <definedName name="_30" localSheetId="22" hidden="1">#REF!</definedName>
    <definedName name="_30" localSheetId="33" hidden="1">#REF!</definedName>
    <definedName name="_30" localSheetId="30" hidden="1">#REF!</definedName>
    <definedName name="_30" localSheetId="34" hidden="1">#REF!</definedName>
    <definedName name="_30" localSheetId="40" hidden="1">#REF!</definedName>
    <definedName name="_30" localSheetId="41" hidden="1">#REF!</definedName>
    <definedName name="_30" localSheetId="45" hidden="1">#REF!</definedName>
    <definedName name="_30" localSheetId="24" hidden="1">#REF!</definedName>
    <definedName name="_30" localSheetId="29" hidden="1">#REF!</definedName>
    <definedName name="_30" localSheetId="10" hidden="1">#REF!</definedName>
    <definedName name="_30" localSheetId="19" hidden="1">#REF!</definedName>
    <definedName name="_30" localSheetId="20" hidden="1">#REF!</definedName>
    <definedName name="_30" localSheetId="16" hidden="1">#REF!</definedName>
    <definedName name="_30" hidden="1">#REF!</definedName>
    <definedName name="_xlnm._FilterDatabase" localSheetId="14" hidden="1">'2019 CIE SEX '!#REF!</definedName>
    <definedName name="_xlnm._FilterDatabase" localSheetId="17" hidden="1">'cie - prov 1'!#REF!</definedName>
    <definedName name="_xlnm._FilterDatabase" localSheetId="21" hidden="1">'cie -g edad 1'!#REF!</definedName>
    <definedName name="_xlnm._FilterDatabase" localSheetId="42" hidden="1">defgedad2019!$A$4:$Y$68</definedName>
    <definedName name="_xlnm._FilterDatabase" localSheetId="46" hidden="1">defprov2019!$A$4:$P$69</definedName>
    <definedName name="_Key1" localSheetId="12" hidden="1">#REF!</definedName>
    <definedName name="_Key1" localSheetId="14" hidden="1">#REF!</definedName>
    <definedName name="_Key1" localSheetId="47" hidden="1">#REF!</definedName>
    <definedName name="_Key1" localSheetId="17" hidden="1">#REF!</definedName>
    <definedName name="_Key1" localSheetId="23" hidden="1">#REF!</definedName>
    <definedName name="_Key1" localSheetId="21" hidden="1">#REF!</definedName>
    <definedName name="_Key1" localSheetId="22" hidden="1">#REF!</definedName>
    <definedName name="_Key1" localSheetId="33" hidden="1">#REF!</definedName>
    <definedName name="_Key1" localSheetId="31" hidden="1">#REF!</definedName>
    <definedName name="_Key1" localSheetId="30" hidden="1">#REF!</definedName>
    <definedName name="_Key1" localSheetId="34" hidden="1">#REF!</definedName>
    <definedName name="_Key1" localSheetId="40" hidden="1">#REF!</definedName>
    <definedName name="_Key1" localSheetId="41" hidden="1">#REF!</definedName>
    <definedName name="_Key1" localSheetId="45" hidden="1">#REF!</definedName>
    <definedName name="_Key1" localSheetId="24" hidden="1">#REF!</definedName>
    <definedName name="_Key1" localSheetId="29" hidden="1">#REF!</definedName>
    <definedName name="_Key1" localSheetId="10" hidden="1">#REF!</definedName>
    <definedName name="_Key1" localSheetId="19" hidden="1">#REF!</definedName>
    <definedName name="_Key1" localSheetId="20" hidden="1">#REF!</definedName>
    <definedName name="_Key1" localSheetId="16" hidden="1">#REF!</definedName>
    <definedName name="_Key1" localSheetId="27" hidden="1">#REF!</definedName>
    <definedName name="_Key1" hidden="1">#REF!</definedName>
    <definedName name="_Key2" localSheetId="12" hidden="1">#REF!</definedName>
    <definedName name="_Key2" localSheetId="14" hidden="1">#REF!</definedName>
    <definedName name="_Key2" localSheetId="47" hidden="1">#REF!</definedName>
    <definedName name="_Key2" localSheetId="17" hidden="1">#REF!</definedName>
    <definedName name="_Key2" localSheetId="23" hidden="1">#REF!</definedName>
    <definedName name="_Key2" localSheetId="21" hidden="1">#REF!</definedName>
    <definedName name="_Key2" localSheetId="22" hidden="1">#REF!</definedName>
    <definedName name="_Key2" localSheetId="33" hidden="1">#REF!</definedName>
    <definedName name="_Key2" localSheetId="30" hidden="1">#REF!</definedName>
    <definedName name="_Key2" localSheetId="34" hidden="1">#REF!</definedName>
    <definedName name="_Key2" localSheetId="40" hidden="1">#REF!</definedName>
    <definedName name="_Key2" localSheetId="41" hidden="1">#REF!</definedName>
    <definedName name="_Key2" localSheetId="45" hidden="1">#REF!</definedName>
    <definedName name="_Key2" localSheetId="24" hidden="1">#REF!</definedName>
    <definedName name="_Key2" localSheetId="29" hidden="1">#REF!</definedName>
    <definedName name="_Key2" localSheetId="10" hidden="1">#REF!</definedName>
    <definedName name="_Key2" localSheetId="19" hidden="1">#REF!</definedName>
    <definedName name="_Key2" localSheetId="20" hidden="1">#REF!</definedName>
    <definedName name="_Key2" localSheetId="16" hidden="1">#REF!</definedName>
    <definedName name="_Key2" localSheetId="27" hidden="1">#REF!</definedName>
    <definedName name="_Key2" hidden="1">#REF!</definedName>
    <definedName name="_Order1" hidden="1">0</definedName>
    <definedName name="_Order2" hidden="1">255</definedName>
    <definedName name="_R" localSheetId="35">#REF!</definedName>
    <definedName name="_R" localSheetId="12">#REF!</definedName>
    <definedName name="_R" localSheetId="14">#REF!</definedName>
    <definedName name="_R" localSheetId="47">#REF!</definedName>
    <definedName name="_R" localSheetId="17">#REF!</definedName>
    <definedName name="_R" localSheetId="23">#REF!</definedName>
    <definedName name="_R" localSheetId="21">#REF!</definedName>
    <definedName name="_R" localSheetId="22">#REF!</definedName>
    <definedName name="_R" localSheetId="33">#REF!</definedName>
    <definedName name="_R" localSheetId="31">#REF!</definedName>
    <definedName name="_R" localSheetId="30">#REF!</definedName>
    <definedName name="_R" localSheetId="34">#REF!</definedName>
    <definedName name="_R" localSheetId="40">#REF!</definedName>
    <definedName name="_R" localSheetId="41">#REF!</definedName>
    <definedName name="_R" localSheetId="45">#REF!</definedName>
    <definedName name="_R" localSheetId="24">#REF!</definedName>
    <definedName name="_R" localSheetId="29">#REF!</definedName>
    <definedName name="_R" localSheetId="10">#REF!</definedName>
    <definedName name="_R" localSheetId="19">#REF!</definedName>
    <definedName name="_R" localSheetId="20">#REF!</definedName>
    <definedName name="_R" localSheetId="16">#REF!</definedName>
    <definedName name="_R" localSheetId="36">#REF!</definedName>
    <definedName name="_R" localSheetId="27">#REF!</definedName>
    <definedName name="_R">#REF!</definedName>
    <definedName name="_Sort" localSheetId="35" hidden="1">#REF!</definedName>
    <definedName name="_Sort" localSheetId="12" hidden="1">#REF!</definedName>
    <definedName name="_Sort" localSheetId="14" hidden="1">#REF!</definedName>
    <definedName name="_Sort" localSheetId="47" hidden="1">#REF!</definedName>
    <definedName name="_Sort" localSheetId="17" hidden="1">#REF!</definedName>
    <definedName name="_Sort" localSheetId="23" hidden="1">#REF!</definedName>
    <definedName name="_Sort" localSheetId="21" hidden="1">#REF!</definedName>
    <definedName name="_Sort" localSheetId="22" hidden="1">#REF!</definedName>
    <definedName name="_Sort" localSheetId="33" hidden="1">#REF!</definedName>
    <definedName name="_Sort" localSheetId="30" hidden="1">#REF!</definedName>
    <definedName name="_Sort" localSheetId="34" hidden="1">#REF!</definedName>
    <definedName name="_Sort" localSheetId="40" hidden="1">#REF!</definedName>
    <definedName name="_Sort" localSheetId="41" hidden="1">#REF!</definedName>
    <definedName name="_Sort" localSheetId="45" hidden="1">#REF!</definedName>
    <definedName name="_Sort" localSheetId="24" hidden="1">#REF!</definedName>
    <definedName name="_Sort" localSheetId="29" hidden="1">#REF!</definedName>
    <definedName name="_Sort" localSheetId="10" hidden="1">#REF!</definedName>
    <definedName name="_Sort" localSheetId="19" hidden="1">#REF!</definedName>
    <definedName name="_Sort" localSheetId="20" hidden="1">#REF!</definedName>
    <definedName name="_Sort" localSheetId="16" hidden="1">#REF!</definedName>
    <definedName name="_Sort" localSheetId="36" hidden="1">#REF!</definedName>
    <definedName name="_Sort" localSheetId="27" hidden="1">#REF!</definedName>
    <definedName name="_Sort" hidden="1">#REF!</definedName>
    <definedName name="A_impresión_IM" localSheetId="35">#REF!</definedName>
    <definedName name="A_impresión_IM" localSheetId="12">#REF!</definedName>
    <definedName name="A_impresión_IM" localSheetId="14">#REF!</definedName>
    <definedName name="A_impresión_IM" localSheetId="47">#REF!</definedName>
    <definedName name="A_impresión_IM" localSheetId="17">#REF!</definedName>
    <definedName name="A_impresión_IM" localSheetId="23">#REF!</definedName>
    <definedName name="A_impresión_IM" localSheetId="21">#REF!</definedName>
    <definedName name="A_impresión_IM" localSheetId="22">#REF!</definedName>
    <definedName name="A_impresión_IM" localSheetId="33">#REF!</definedName>
    <definedName name="A_impresión_IM" localSheetId="30">#REF!</definedName>
    <definedName name="A_impresión_IM" localSheetId="34">#REF!</definedName>
    <definedName name="A_impresión_IM" localSheetId="40">#REF!</definedName>
    <definedName name="A_impresión_IM" localSheetId="41">#REF!</definedName>
    <definedName name="A_impresión_IM" localSheetId="45">#REF!</definedName>
    <definedName name="A_impresión_IM" localSheetId="24">#REF!</definedName>
    <definedName name="A_impresión_IM" localSheetId="29">#REF!</definedName>
    <definedName name="A_impresión_IM" localSheetId="10">#REF!</definedName>
    <definedName name="A_impresión_IM" localSheetId="19">#REF!</definedName>
    <definedName name="A_impresión_IM" localSheetId="20">#REF!</definedName>
    <definedName name="A_impresión_IM" localSheetId="16">#REF!</definedName>
    <definedName name="A_impresión_IM" localSheetId="36">#REF!</definedName>
    <definedName name="A_impresión_IM" localSheetId="27">#REF!</definedName>
    <definedName name="A_impresión_IM">#REF!</definedName>
    <definedName name="adolescentes" localSheetId="33" hidden="1">#REF!</definedName>
    <definedName name="adolescentes" localSheetId="40" hidden="1">#REF!</definedName>
    <definedName name="adolescentes" localSheetId="41" hidden="1">#REF!</definedName>
    <definedName name="adolescentes" localSheetId="45" hidden="1">#REF!</definedName>
    <definedName name="adolescentes" hidden="1">#REF!</definedName>
    <definedName name="_xlnm.Print_Area" localSheetId="35">'10PRINC. DEF 12-14 41'!$A$1:$K$23</definedName>
    <definedName name="_xlnm.Print_Area" localSheetId="12">'2017 sexo cie '!$A$1:$H$33</definedName>
    <definedName name="_xlnm.Print_Area" localSheetId="13">'2018sexo cie preliminar'!$A$1:$H$34</definedName>
    <definedName name="_xlnm.Print_Area" localSheetId="14">'2019 CIE SEX '!$A$1:$H$34</definedName>
    <definedName name="_xlnm.Print_Area" localSheetId="47">BIBLIOGRAFIA!$A$1:$G$23</definedName>
    <definedName name="_xlnm.Print_Area" localSheetId="17">'cie - prov 1'!$A$1:$P$33</definedName>
    <definedName name="_xlnm.Print_Area" localSheetId="18">'CIE - PROV 2'!$A$1:$P$33</definedName>
    <definedName name="_xlnm.Print_Area" localSheetId="23">'CIE EDAD 3'!$A$1:$O$33</definedName>
    <definedName name="_xlnm.Print_Area" localSheetId="21">'cie -g edad 1'!$A$1:$P$33</definedName>
    <definedName name="_xlnm.Print_Area" localSheetId="22">'CIE G EDAD2'!$A$1:$N$33</definedName>
    <definedName name="_xlnm.Print_Area" localSheetId="7">DEF!$A$1:$H$36</definedName>
    <definedName name="_xlnm.Print_Area" localSheetId="33">#REF!</definedName>
    <definedName name="_xlnm.Print_Area" localSheetId="31">'DEF SEXO AÑOS CIE'!$A$1:$I$40</definedName>
    <definedName name="_xlnm.Print_Area" localSheetId="30">'DEF. X PROV '!$A$1:$F$21</definedName>
    <definedName name="_xlnm.Print_Area" localSheetId="34">'DEF2019'!$A$1:$L$33</definedName>
    <definedName name="_xlnm.Print_Area" localSheetId="38">defdad2017!$A$1:$M$69</definedName>
    <definedName name="_xlnm.Print_Area" localSheetId="40">'defdad2018 '!$A$1:$M$69</definedName>
    <definedName name="_xlnm.Print_Area" localSheetId="41">#REF!</definedName>
    <definedName name="_xlnm.Print_Area" localSheetId="42">defgedad2019!$A$1:$M$69</definedName>
    <definedName name="_xlnm.Print_Area" localSheetId="44">defprov2017!$A$1:$P$70</definedName>
    <definedName name="_xlnm.Print_Area" localSheetId="45">defprov2018!$A$1:$P$69</definedName>
    <definedName name="_xlnm.Print_Area" localSheetId="46">defprov2019!$A$1:$P$69</definedName>
    <definedName name="_xlnm.Print_Area" localSheetId="24">'g edad - provincia'!$A$1:$O$26</definedName>
    <definedName name="_xlnm.Print_Area" localSheetId="11">'GRAFICA 1'!$A$1:$M$42</definedName>
    <definedName name="_xlnm.Print_Area" localSheetId="28">GRAFICA2!$A$1:$Q$52</definedName>
    <definedName name="_xlnm.Print_Area" localSheetId="37">GRAFICA3!$A$1:$L$34</definedName>
    <definedName name="_xlnm.Print_Area" localSheetId="9">'IC5'!$A$1:$E$23</definedName>
    <definedName name="_xlnm.Print_Area" localSheetId="29">'IN SITU CUELLO DEL UTERO'!$A$1:$U$22</definedName>
    <definedName name="_xlnm.Print_Area" localSheetId="2">INDICE1!$A$1:$B$48</definedName>
    <definedName name="_xlnm.Print_Area" localSheetId="4">INTEGRANTES3!$A$1:$C$72</definedName>
    <definedName name="_xlnm.Print_Area" localSheetId="1">introduccion!$A$1:$G$15</definedName>
    <definedName name="_xlnm.Print_Area" localSheetId="10">'OCURRENCIA 2015-2019'!$A$1:$G$21</definedName>
    <definedName name="_xlnm.Print_Area" localSheetId="5">'PATOLOGOS PAIS 21.07.17  '!$A$1:$D$45</definedName>
    <definedName name="_xlnm.Print_Area" localSheetId="0">PRESENTACION0!$A$1:$F$29</definedName>
    <definedName name="_xlnm.Print_Area" localSheetId="19">'PRINC X PROV'!$A$1:$Q$43</definedName>
    <definedName name="_xlnm.Print_Area" localSheetId="20">'PRINC X PROV (2)'!$A$1:$R$43</definedName>
    <definedName name="_xlnm.Print_Area" localSheetId="16">'PRINC. SEXOYCAUSAS'!$A$1:$I$43</definedName>
    <definedName name="_xlnm.Print_Area" localSheetId="26">'REGION CAUSA1'!$A$1:$L$79</definedName>
    <definedName name="_xlnm.Print_Area" localSheetId="25">'REGIONES CAUSA'!$A$1:$M$78</definedName>
    <definedName name="_xlnm.Print_Area" localSheetId="36">'TABLA 5 PRINC. DEF 15-19 42'!$A$1:$F$17</definedName>
    <definedName name="_xlnm.Print_Area" localSheetId="27">'taSA cinco princ'!$A$1:$F$14</definedName>
    <definedName name="_xlnm.Print_Area" localSheetId="15">'TESPEC.MAMACUELLOPROSTATA 16-18'!$A$3:$I$18</definedName>
    <definedName name="_xlnm.Print_Area">#REF!</definedName>
    <definedName name="_xlnm.Database" localSheetId="35">#REF!</definedName>
    <definedName name="_xlnm.Database" localSheetId="12">#REF!</definedName>
    <definedName name="_xlnm.Database" localSheetId="14">#REF!</definedName>
    <definedName name="_xlnm.Database" localSheetId="47">#REF!</definedName>
    <definedName name="_xlnm.Database" localSheetId="17">#REF!</definedName>
    <definedName name="_xlnm.Database" localSheetId="23">#REF!</definedName>
    <definedName name="_xlnm.Database" localSheetId="21">#REF!</definedName>
    <definedName name="_xlnm.Database" localSheetId="22">#REF!</definedName>
    <definedName name="_xlnm.Database" localSheetId="33">#REF!</definedName>
    <definedName name="_xlnm.Database" localSheetId="31">#REF!</definedName>
    <definedName name="_xlnm.Database" localSheetId="30">#REF!</definedName>
    <definedName name="_xlnm.Database" localSheetId="34">#REF!</definedName>
    <definedName name="_xlnm.Database" localSheetId="40">#REF!</definedName>
    <definedName name="_xlnm.Database" localSheetId="41">#REF!</definedName>
    <definedName name="_xlnm.Database" localSheetId="42">#REF!</definedName>
    <definedName name="_xlnm.Database" localSheetId="45">#REF!</definedName>
    <definedName name="_xlnm.Database" localSheetId="46">#REF!</definedName>
    <definedName name="_xlnm.Database" localSheetId="24">#REF!</definedName>
    <definedName name="_xlnm.Database" localSheetId="29">#REF!</definedName>
    <definedName name="_xlnm.Database" localSheetId="10">#REF!</definedName>
    <definedName name="_xlnm.Database" localSheetId="19">#REF!</definedName>
    <definedName name="_xlnm.Database" localSheetId="20">#REF!</definedName>
    <definedName name="_xlnm.Database" localSheetId="16">#REF!</definedName>
    <definedName name="_xlnm.Database" localSheetId="36">#REF!</definedName>
    <definedName name="_xlnm.Database" localSheetId="27">#REF!</definedName>
    <definedName name="_xlnm.Database">#REF!</definedName>
    <definedName name="ccc" localSheetId="33">[1]Mayo!#REF!</definedName>
    <definedName name="ccc" localSheetId="40">[1]Mayo!#REF!</definedName>
    <definedName name="ccc" localSheetId="41">[1]Mayo!#REF!</definedName>
    <definedName name="ccc" localSheetId="45">[1]Mayo!#REF!</definedName>
    <definedName name="ccc">[1]Mayo!#REF!</definedName>
    <definedName name="CENTROS" localSheetId="35">#REF!</definedName>
    <definedName name="CENTROS" localSheetId="12">#REF!</definedName>
    <definedName name="CENTROS" localSheetId="14">#REF!</definedName>
    <definedName name="CENTROS" localSheetId="47">#REF!</definedName>
    <definedName name="CENTROS" localSheetId="17">#REF!</definedName>
    <definedName name="CENTROS" localSheetId="23">#REF!</definedName>
    <definedName name="CENTROS" localSheetId="21">#REF!</definedName>
    <definedName name="CENTROS" localSheetId="22">#REF!</definedName>
    <definedName name="CENTROS" localSheetId="33">#REF!</definedName>
    <definedName name="CENTROS" localSheetId="30">#REF!</definedName>
    <definedName name="CENTROS" localSheetId="34">#REF!</definedName>
    <definedName name="CENTROS" localSheetId="40">#REF!</definedName>
    <definedName name="CENTROS" localSheetId="41">#REF!</definedName>
    <definedName name="CENTROS" localSheetId="45">#REF!</definedName>
    <definedName name="CENTROS" localSheetId="24">#REF!</definedName>
    <definedName name="CENTROS" localSheetId="29">#REF!</definedName>
    <definedName name="CENTROS" localSheetId="10">#REF!</definedName>
    <definedName name="CENTROS" localSheetId="19">#REF!</definedName>
    <definedName name="CENTROS" localSheetId="20">#REF!</definedName>
    <definedName name="CENTROS" localSheetId="16">#REF!</definedName>
    <definedName name="CENTROS" localSheetId="36">#REF!</definedName>
    <definedName name="CENTROS" localSheetId="27">#REF!</definedName>
    <definedName name="CENTROS">#REF!</definedName>
    <definedName name="D" localSheetId="34">[2]C39!$A$7:$E$111</definedName>
    <definedName name="D">[2]C39!$A$7:$E$111</definedName>
    <definedName name="Excel_BuiltIn_Print_Area_5" localSheetId="35">[1]Mayo!#REF!</definedName>
    <definedName name="Excel_BuiltIn_Print_Area_5" localSheetId="12">[1]Mayo!#REF!</definedName>
    <definedName name="Excel_BuiltIn_Print_Area_5" localSheetId="14">[1]Mayo!#REF!</definedName>
    <definedName name="Excel_BuiltIn_Print_Area_5" localSheetId="47">[1]Mayo!#REF!</definedName>
    <definedName name="Excel_BuiltIn_Print_Area_5" localSheetId="17">[1]Mayo!#REF!</definedName>
    <definedName name="Excel_BuiltIn_Print_Area_5" localSheetId="23">[1]Mayo!#REF!</definedName>
    <definedName name="Excel_BuiltIn_Print_Area_5" localSheetId="21">[1]Mayo!#REF!</definedName>
    <definedName name="Excel_BuiltIn_Print_Area_5" localSheetId="22">[1]Mayo!#REF!</definedName>
    <definedName name="Excel_BuiltIn_Print_Area_5" localSheetId="33">[1]Mayo!#REF!</definedName>
    <definedName name="Excel_BuiltIn_Print_Area_5" localSheetId="31">[1]Mayo!#REF!</definedName>
    <definedName name="Excel_BuiltIn_Print_Area_5" localSheetId="30">[1]Mayo!#REF!</definedName>
    <definedName name="Excel_BuiltIn_Print_Area_5" localSheetId="34">[1]Mayo!#REF!</definedName>
    <definedName name="Excel_BuiltIn_Print_Area_5" localSheetId="40">[1]Mayo!#REF!</definedName>
    <definedName name="Excel_BuiltIn_Print_Area_5" localSheetId="41">[1]Mayo!#REF!</definedName>
    <definedName name="Excel_BuiltIn_Print_Area_5" localSheetId="45">[1]Mayo!#REF!</definedName>
    <definedName name="Excel_BuiltIn_Print_Area_5" localSheetId="24">[1]Mayo!#REF!</definedName>
    <definedName name="Excel_BuiltIn_Print_Area_5" localSheetId="29">[1]Mayo!#REF!</definedName>
    <definedName name="Excel_BuiltIn_Print_Area_5" localSheetId="10">[1]Mayo!#REF!</definedName>
    <definedName name="Excel_BuiltIn_Print_Area_5" localSheetId="19">[1]Mayo!#REF!</definedName>
    <definedName name="Excel_BuiltIn_Print_Area_5" localSheetId="20">[1]Mayo!#REF!</definedName>
    <definedName name="Excel_BuiltIn_Print_Area_5" localSheetId="16">[1]Mayo!#REF!</definedName>
    <definedName name="Excel_BuiltIn_Print_Area_5" localSheetId="36">[1]Mayo!#REF!</definedName>
    <definedName name="Excel_BuiltIn_Print_Area_5" localSheetId="27">[1]Mayo!#REF!</definedName>
    <definedName name="Excel_BuiltIn_Print_Area_5">[1]Mayo!#REF!</definedName>
    <definedName name="hijo" localSheetId="12" hidden="1">#REF!</definedName>
    <definedName name="hijo" localSheetId="14" hidden="1">#REF!</definedName>
    <definedName name="hijo" localSheetId="33" hidden="1">#REF!</definedName>
    <definedName name="hijo" localSheetId="34" hidden="1">#REF!</definedName>
    <definedName name="hijo" localSheetId="40" hidden="1">#REF!</definedName>
    <definedName name="hijo" localSheetId="41" hidden="1">#REF!</definedName>
    <definedName name="hijo" localSheetId="45" hidden="1">#REF!</definedName>
    <definedName name="hijo" localSheetId="29" hidden="1">#REF!</definedName>
    <definedName name="hijo" localSheetId="20" hidden="1">#REF!</definedName>
    <definedName name="hijo" hidden="1">#REF!</definedName>
    <definedName name="HKOLA" localSheetId="12">#REF!</definedName>
    <definedName name="HKOLA" localSheetId="14">#REF!</definedName>
    <definedName name="HKOLA" localSheetId="47">#REF!</definedName>
    <definedName name="HKOLA" localSheetId="17">#REF!</definedName>
    <definedName name="HKOLA" localSheetId="23">#REF!</definedName>
    <definedName name="HKOLA" localSheetId="21">#REF!</definedName>
    <definedName name="HKOLA" localSheetId="22">#REF!</definedName>
    <definedName name="HKOLA" localSheetId="33">#REF!</definedName>
    <definedName name="HKOLA" localSheetId="31">#REF!</definedName>
    <definedName name="HKOLA" localSheetId="30">#REF!</definedName>
    <definedName name="HKOLA" localSheetId="40">#REF!</definedName>
    <definedName name="HKOLA" localSheetId="41">#REF!</definedName>
    <definedName name="HKOLA" localSheetId="45">#REF!</definedName>
    <definedName name="HKOLA" localSheetId="24">#REF!</definedName>
    <definedName name="HKOLA" localSheetId="29">#REF!</definedName>
    <definedName name="HKOLA" localSheetId="10">#REF!</definedName>
    <definedName name="HKOLA" localSheetId="19">#REF!</definedName>
    <definedName name="HKOLA" localSheetId="20">#REF!</definedName>
    <definedName name="HKOLA" localSheetId="16">#REF!</definedName>
    <definedName name="HKOLA" localSheetId="27">#REF!</definedName>
    <definedName name="HKOLA">#REF!</definedName>
    <definedName name="HOLA" localSheetId="12">#REF!</definedName>
    <definedName name="HOLA" localSheetId="14">#REF!</definedName>
    <definedName name="HOLA" localSheetId="47">#REF!</definedName>
    <definedName name="HOLA" localSheetId="17">#REF!</definedName>
    <definedName name="HOLA" localSheetId="23">#REF!</definedName>
    <definedName name="HOLA" localSheetId="21">#REF!</definedName>
    <definedName name="HOLA" localSheetId="22">#REF!</definedName>
    <definedName name="HOLA" localSheetId="33">#REF!</definedName>
    <definedName name="HOLA" localSheetId="31">#REF!</definedName>
    <definedName name="HOLA" localSheetId="30">#REF!</definedName>
    <definedName name="HOLA" localSheetId="40">#REF!</definedName>
    <definedName name="HOLA" localSheetId="41">#REF!</definedName>
    <definedName name="HOLA" localSheetId="45">#REF!</definedName>
    <definedName name="HOLA" localSheetId="24">#REF!</definedName>
    <definedName name="HOLA" localSheetId="29">#REF!</definedName>
    <definedName name="HOLA" localSheetId="10">#REF!</definedName>
    <definedName name="HOLA" localSheetId="19">#REF!</definedName>
    <definedName name="HOLA" localSheetId="20">#REF!</definedName>
    <definedName name="HOLA" localSheetId="16">#REF!</definedName>
    <definedName name="HOLA" localSheetId="27">#REF!</definedName>
    <definedName name="HOLA">#REF!</definedName>
    <definedName name="key" localSheetId="35">#REF!</definedName>
    <definedName name="key" localSheetId="12">#REF!</definedName>
    <definedName name="key" localSheetId="14">#REF!</definedName>
    <definedName name="key" localSheetId="47">#REF!</definedName>
    <definedName name="key" localSheetId="17">#REF!</definedName>
    <definedName name="key" localSheetId="23">#REF!</definedName>
    <definedName name="key" localSheetId="21">#REF!</definedName>
    <definedName name="key" localSheetId="22">#REF!</definedName>
    <definedName name="key" localSheetId="33">#REF!</definedName>
    <definedName name="key" localSheetId="30">#REF!</definedName>
    <definedName name="key" localSheetId="34">#REF!</definedName>
    <definedName name="key" localSheetId="40">#REF!</definedName>
    <definedName name="key" localSheetId="41">#REF!</definedName>
    <definedName name="key" localSheetId="45">#REF!</definedName>
    <definedName name="key" localSheetId="24">#REF!</definedName>
    <definedName name="key" localSheetId="29">#REF!</definedName>
    <definedName name="key" localSheetId="10">#REF!</definedName>
    <definedName name="key" localSheetId="19">#REF!</definedName>
    <definedName name="key" localSheetId="20">#REF!</definedName>
    <definedName name="key" localSheetId="16">#REF!</definedName>
    <definedName name="key" localSheetId="36">#REF!</definedName>
    <definedName name="key" localSheetId="27">#REF!</definedName>
    <definedName name="key">#REF!</definedName>
    <definedName name="m">[3]C39!$A$7:$E$111</definedName>
    <definedName name="mary" localSheetId="35">#REF!</definedName>
    <definedName name="mary" localSheetId="12">#REF!</definedName>
    <definedName name="mary" localSheetId="14">#REF!</definedName>
    <definedName name="mary" localSheetId="47">#REF!</definedName>
    <definedName name="mary" localSheetId="17">#REF!</definedName>
    <definedName name="mary" localSheetId="23">#REF!</definedName>
    <definedName name="mary" localSheetId="21">#REF!</definedName>
    <definedName name="mary" localSheetId="22">#REF!</definedName>
    <definedName name="mary" localSheetId="33">#REF!</definedName>
    <definedName name="mary" localSheetId="31">#REF!</definedName>
    <definedName name="mary" localSheetId="30">#REF!</definedName>
    <definedName name="mary" localSheetId="34">#REF!</definedName>
    <definedName name="mary" localSheetId="40">#REF!</definedName>
    <definedName name="mary" localSheetId="41">#REF!</definedName>
    <definedName name="mary" localSheetId="45">#REF!</definedName>
    <definedName name="mary" localSheetId="24">#REF!</definedName>
    <definedName name="mary" localSheetId="29">#REF!</definedName>
    <definedName name="mary" localSheetId="10">#REF!</definedName>
    <definedName name="mary" localSheetId="19">#REF!</definedName>
    <definedName name="mary" localSheetId="20">#REF!</definedName>
    <definedName name="mary" localSheetId="16">#REF!</definedName>
    <definedName name="mary" localSheetId="36">#REF!</definedName>
    <definedName name="mary" localSheetId="27">#REF!</definedName>
    <definedName name="mary">#REF!</definedName>
    <definedName name="ser" localSheetId="35">#REF!</definedName>
    <definedName name="ser" localSheetId="12">#REF!</definedName>
    <definedName name="ser" localSheetId="14">#REF!</definedName>
    <definedName name="ser" localSheetId="47">#REF!</definedName>
    <definedName name="ser" localSheetId="17">#REF!</definedName>
    <definedName name="ser" localSheetId="23">#REF!</definedName>
    <definedName name="ser" localSheetId="21">#REF!</definedName>
    <definedName name="ser" localSheetId="22">#REF!</definedName>
    <definedName name="ser" localSheetId="33">#REF!</definedName>
    <definedName name="ser" localSheetId="30">#REF!</definedName>
    <definedName name="ser" localSheetId="34">#REF!</definedName>
    <definedName name="ser" localSheetId="40">#REF!</definedName>
    <definedName name="ser" localSheetId="41">#REF!</definedName>
    <definedName name="ser" localSheetId="45">#REF!</definedName>
    <definedName name="ser" localSheetId="24">#REF!</definedName>
    <definedName name="ser" localSheetId="29">#REF!</definedName>
    <definedName name="ser" localSheetId="10">#REF!</definedName>
    <definedName name="ser" localSheetId="19">#REF!</definedName>
    <definedName name="ser" localSheetId="20">#REF!</definedName>
    <definedName name="ser" localSheetId="16">#REF!</definedName>
    <definedName name="ser" localSheetId="36">#REF!</definedName>
    <definedName name="ser" localSheetId="27">#REF!</definedName>
    <definedName name="ser">#REF!</definedName>
    <definedName name="SERVICIO" localSheetId="35" hidden="1">#REF!</definedName>
    <definedName name="SERVICIO" localSheetId="12" hidden="1">#REF!</definedName>
    <definedName name="SERVICIO" localSheetId="14" hidden="1">#REF!</definedName>
    <definedName name="SERVICIO" localSheetId="47" hidden="1">#REF!</definedName>
    <definedName name="SERVICIO" localSheetId="17" hidden="1">#REF!</definedName>
    <definedName name="SERVICIO" localSheetId="23" hidden="1">#REF!</definedName>
    <definedName name="SERVICIO" localSheetId="21" hidden="1">#REF!</definedName>
    <definedName name="SERVICIO" localSheetId="22" hidden="1">#REF!</definedName>
    <definedName name="SERVICIO" localSheetId="33" hidden="1">#REF!</definedName>
    <definedName name="SERVICIO" localSheetId="30" hidden="1">#REF!</definedName>
    <definedName name="SERVICIO" localSheetId="34" hidden="1">#REF!</definedName>
    <definedName name="SERVICIO" localSheetId="40" hidden="1">#REF!</definedName>
    <definedName name="SERVICIO" localSheetId="41" hidden="1">#REF!</definedName>
    <definedName name="SERVICIO" localSheetId="45" hidden="1">#REF!</definedName>
    <definedName name="SERVICIO" localSheetId="24" hidden="1">#REF!</definedName>
    <definedName name="SERVICIO" localSheetId="29" hidden="1">#REF!</definedName>
    <definedName name="SERVICIO" localSheetId="10" hidden="1">#REF!</definedName>
    <definedName name="SERVICIO" localSheetId="19" hidden="1">#REF!</definedName>
    <definedName name="SERVICIO" localSheetId="20" hidden="1">#REF!</definedName>
    <definedName name="SERVICIO" localSheetId="16" hidden="1">#REF!</definedName>
    <definedName name="SERVICIO" localSheetId="36" hidden="1">#REF!</definedName>
    <definedName name="SERVICIO" localSheetId="27" hidden="1">#REF!</definedName>
    <definedName name="SERVICIO" hidden="1">#REF!</definedName>
    <definedName name="_xlnm.Print_Titles" localSheetId="5">'PATOLOGOS PAIS 21.07.17  '!$1:$8</definedName>
    <definedName name="yar" localSheetId="33">#REF!</definedName>
    <definedName name="yar" localSheetId="40">#REF!</definedName>
    <definedName name="yar" localSheetId="41">#REF!</definedName>
    <definedName name="yar" localSheetId="45">#REF!</definedName>
    <definedName name="ya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13" i="85" l="1"/>
  <c r="D6" i="85"/>
  <c r="F6" i="85"/>
  <c r="H6" i="85"/>
  <c r="J6" i="85"/>
  <c r="L6" i="85"/>
  <c r="N6" i="85"/>
  <c r="P6" i="85"/>
  <c r="R6" i="85"/>
  <c r="T6" i="85"/>
  <c r="V6" i="85"/>
  <c r="X6" i="85"/>
  <c r="AB6" i="85"/>
  <c r="AD6" i="85"/>
  <c r="AF6" i="85"/>
  <c r="D7" i="85"/>
  <c r="F7" i="85"/>
  <c r="H7" i="85"/>
  <c r="J7" i="85"/>
  <c r="L7" i="85"/>
  <c r="N7" i="85"/>
  <c r="P7" i="85"/>
  <c r="R7" i="85"/>
  <c r="T7" i="85"/>
  <c r="V7" i="85"/>
  <c r="X7" i="85"/>
  <c r="AD7" i="85"/>
  <c r="AF7" i="85"/>
  <c r="D8" i="85"/>
  <c r="F8" i="85"/>
  <c r="H8" i="85"/>
  <c r="J8" i="85"/>
  <c r="L8" i="85"/>
  <c r="P8" i="85"/>
  <c r="R8" i="85"/>
  <c r="T8" i="85"/>
  <c r="V8" i="85"/>
  <c r="X8" i="85"/>
  <c r="AD8" i="85"/>
  <c r="AF8" i="85"/>
  <c r="D9" i="85"/>
  <c r="F9" i="85"/>
  <c r="H9" i="85"/>
  <c r="J9" i="85"/>
  <c r="L9" i="85"/>
  <c r="N9" i="85"/>
  <c r="P9" i="85"/>
  <c r="R9" i="85"/>
  <c r="T9" i="85"/>
  <c r="V9" i="85"/>
  <c r="X9" i="85"/>
  <c r="AD9" i="85"/>
  <c r="AF9" i="85"/>
  <c r="D10" i="85"/>
  <c r="F10" i="85"/>
  <c r="H10" i="85"/>
  <c r="J10" i="85"/>
  <c r="L10" i="85"/>
  <c r="N10" i="85"/>
  <c r="P10" i="85"/>
  <c r="R10" i="85"/>
  <c r="T10" i="85"/>
  <c r="V10" i="85"/>
  <c r="X10" i="85"/>
  <c r="AD10" i="85"/>
  <c r="AF10" i="85"/>
  <c r="D11" i="85"/>
  <c r="F11" i="85"/>
  <c r="H11" i="85"/>
  <c r="J11" i="85"/>
  <c r="L11" i="85"/>
  <c r="N11" i="85"/>
  <c r="P11" i="85"/>
  <c r="R11" i="85"/>
  <c r="T11" i="85"/>
  <c r="V11" i="85"/>
  <c r="X11" i="85"/>
  <c r="AF11" i="85"/>
  <c r="D12" i="85"/>
  <c r="F12" i="85"/>
  <c r="H12" i="85"/>
  <c r="J12" i="85"/>
  <c r="L12" i="85"/>
  <c r="N12" i="85"/>
  <c r="P12" i="85"/>
  <c r="R12" i="85"/>
  <c r="T12" i="85"/>
  <c r="V12" i="85"/>
  <c r="X12" i="85"/>
  <c r="AF12" i="85"/>
  <c r="D13" i="85"/>
  <c r="F13" i="85"/>
  <c r="H13" i="85"/>
  <c r="J13" i="85"/>
  <c r="L13" i="85"/>
  <c r="N13" i="85"/>
  <c r="P13" i="85"/>
  <c r="R13" i="85"/>
  <c r="T13" i="85"/>
  <c r="V13" i="85"/>
  <c r="X13" i="85"/>
  <c r="AB13" i="85"/>
  <c r="AF13" i="85"/>
  <c r="D14" i="85"/>
  <c r="F14" i="85"/>
  <c r="H14" i="85"/>
  <c r="J14" i="85"/>
  <c r="L14" i="85"/>
  <c r="N14" i="85"/>
  <c r="P14" i="85"/>
  <c r="R14" i="85"/>
  <c r="T14" i="85"/>
  <c r="V14" i="85"/>
  <c r="X14" i="85"/>
  <c r="AB14" i="85"/>
  <c r="AD14" i="85"/>
  <c r="AF14" i="85"/>
  <c r="D15" i="85"/>
  <c r="F15" i="85"/>
  <c r="H15" i="85"/>
  <c r="J15" i="85"/>
  <c r="L15" i="85"/>
  <c r="N15" i="85"/>
  <c r="P15" i="85"/>
  <c r="R15" i="85"/>
  <c r="T15" i="85"/>
  <c r="V15" i="85"/>
  <c r="X15" i="85"/>
  <c r="AB15" i="85"/>
  <c r="AD15" i="85"/>
  <c r="AF15" i="85"/>
  <c r="D16" i="85"/>
  <c r="F16" i="85"/>
  <c r="H16" i="85"/>
  <c r="J16" i="85"/>
  <c r="L16" i="85"/>
  <c r="N16" i="85"/>
  <c r="P16" i="85"/>
  <c r="R16" i="85"/>
  <c r="T16" i="85"/>
  <c r="V16" i="85"/>
  <c r="X16" i="85"/>
  <c r="AB16" i="85"/>
  <c r="AD16" i="85"/>
  <c r="AF16" i="85"/>
  <c r="D17" i="85"/>
  <c r="H17" i="85"/>
  <c r="L17" i="85"/>
  <c r="P17" i="85"/>
  <c r="T17" i="85"/>
  <c r="V17" i="85"/>
  <c r="X17" i="85"/>
  <c r="AD17" i="85"/>
  <c r="AF17" i="85"/>
  <c r="D18" i="85"/>
  <c r="L18" i="85"/>
  <c r="R18" i="85"/>
  <c r="T18" i="85"/>
  <c r="X18" i="85"/>
  <c r="AF18" i="85"/>
  <c r="D19" i="85"/>
  <c r="F19" i="85"/>
  <c r="H19" i="85"/>
  <c r="J19" i="85"/>
  <c r="L19" i="85"/>
  <c r="N19" i="85"/>
  <c r="P19" i="85"/>
  <c r="R19" i="85"/>
  <c r="T19" i="85"/>
  <c r="V19" i="85"/>
  <c r="X19" i="85"/>
  <c r="AB19" i="85"/>
  <c r="AD19" i="85"/>
  <c r="AF19" i="85"/>
  <c r="D20" i="85"/>
  <c r="F20" i="85"/>
  <c r="H20" i="85"/>
  <c r="J20" i="85"/>
  <c r="L20" i="85"/>
  <c r="N20" i="85"/>
  <c r="P20" i="85"/>
  <c r="R20" i="85"/>
  <c r="T20" i="85"/>
  <c r="V20" i="85"/>
  <c r="X20" i="85"/>
  <c r="AF20" i="85"/>
  <c r="D21" i="85"/>
  <c r="F21" i="85"/>
  <c r="H21" i="85"/>
  <c r="J21" i="85"/>
  <c r="L21" i="85"/>
  <c r="P21" i="85"/>
  <c r="R21" i="85"/>
  <c r="T21" i="85"/>
  <c r="V21" i="85"/>
  <c r="X21" i="85"/>
  <c r="AD21" i="85"/>
  <c r="AF21" i="85"/>
  <c r="D22" i="85"/>
  <c r="F22" i="85"/>
  <c r="H22" i="85"/>
  <c r="J22" i="85"/>
  <c r="L22" i="85"/>
  <c r="N22" i="85"/>
  <c r="P22" i="85"/>
  <c r="R22" i="85"/>
  <c r="T22" i="85"/>
  <c r="V22" i="85"/>
  <c r="X22" i="85"/>
  <c r="AD22" i="85"/>
  <c r="AF22" i="85"/>
  <c r="D23" i="85"/>
  <c r="F23" i="85"/>
  <c r="H23" i="85"/>
  <c r="J23" i="85"/>
  <c r="L23" i="85"/>
  <c r="N23" i="85"/>
  <c r="P23" i="85"/>
  <c r="R23" i="85"/>
  <c r="T23" i="85"/>
  <c r="V23" i="85"/>
  <c r="X23" i="85"/>
  <c r="AB23" i="85"/>
  <c r="AD23" i="85"/>
  <c r="AF23" i="85"/>
  <c r="D24" i="85"/>
  <c r="H24" i="85"/>
  <c r="J24" i="85"/>
  <c r="L24" i="85"/>
  <c r="P24" i="85"/>
  <c r="R24" i="85"/>
  <c r="T24" i="85"/>
  <c r="V24" i="85"/>
  <c r="X24" i="85"/>
  <c r="AF24" i="85"/>
  <c r="D25" i="85"/>
  <c r="F25" i="85"/>
  <c r="H25" i="85"/>
  <c r="J25" i="85"/>
  <c r="L25" i="85"/>
  <c r="N25" i="85"/>
  <c r="P25" i="85"/>
  <c r="R25" i="85"/>
  <c r="T25" i="85"/>
  <c r="V25" i="85"/>
  <c r="X25" i="85"/>
  <c r="AD25" i="85"/>
  <c r="AF25" i="85"/>
  <c r="D26" i="85"/>
  <c r="F26" i="85"/>
  <c r="H26" i="85"/>
  <c r="J26" i="85"/>
  <c r="L26" i="85"/>
  <c r="N26" i="85"/>
  <c r="P26" i="85"/>
  <c r="R26" i="85"/>
  <c r="T26" i="85"/>
  <c r="V26" i="85"/>
  <c r="X26" i="85"/>
  <c r="AB26" i="85"/>
  <c r="AF26" i="85"/>
  <c r="D27" i="85"/>
  <c r="F27" i="85"/>
  <c r="H27" i="85"/>
  <c r="J27" i="85"/>
  <c r="L27" i="85"/>
  <c r="N27" i="85"/>
  <c r="P27" i="85"/>
  <c r="R27" i="85"/>
  <c r="T27" i="85"/>
  <c r="V27" i="85"/>
  <c r="X27" i="85"/>
  <c r="AF27" i="85"/>
  <c r="D28" i="85"/>
  <c r="F28" i="85"/>
  <c r="H28" i="85"/>
  <c r="J28" i="85"/>
  <c r="L28" i="85"/>
  <c r="N28" i="85"/>
  <c r="P28" i="85"/>
  <c r="R28" i="85"/>
  <c r="T28" i="85"/>
  <c r="V28" i="85"/>
  <c r="X28" i="85"/>
  <c r="AB28" i="85"/>
  <c r="AD28" i="85"/>
  <c r="AF28" i="85"/>
  <c r="D29" i="85"/>
  <c r="F29" i="85"/>
  <c r="H29" i="85"/>
  <c r="J29" i="85"/>
  <c r="L29" i="85"/>
  <c r="N29" i="85"/>
  <c r="P29" i="85"/>
  <c r="R29" i="85"/>
  <c r="T29" i="85"/>
  <c r="V29" i="85"/>
  <c r="X29" i="85"/>
  <c r="AB29" i="85"/>
  <c r="AD29" i="85"/>
  <c r="AF29" i="85"/>
  <c r="D35" i="85"/>
  <c r="F35" i="85"/>
  <c r="H35" i="85"/>
  <c r="J35" i="85"/>
  <c r="L35" i="85"/>
  <c r="N35" i="85"/>
  <c r="P35" i="85"/>
  <c r="R35" i="85"/>
  <c r="T35" i="85"/>
  <c r="V35" i="85"/>
  <c r="X35" i="85"/>
  <c r="Z35" i="85"/>
  <c r="AB35" i="85"/>
  <c r="J20" i="16"/>
  <c r="E24" i="15"/>
  <c r="G11" i="82"/>
  <c r="E11" i="82" l="1"/>
  <c r="T20" i="16"/>
  <c r="R21" i="16" l="1"/>
  <c r="T21" i="16"/>
  <c r="R19" i="16"/>
  <c r="N18" i="16"/>
  <c r="D22" i="43"/>
  <c r="E17" i="82"/>
  <c r="E15" i="82" l="1"/>
  <c r="E12" i="82"/>
  <c r="E9" i="82"/>
  <c r="E13" i="82"/>
  <c r="E14" i="82"/>
  <c r="D22" i="47"/>
  <c r="D21" i="47"/>
  <c r="D20" i="47"/>
  <c r="D19" i="47"/>
  <c r="D18" i="47"/>
  <c r="D17" i="47"/>
  <c r="AN17" i="16" l="1"/>
  <c r="AH16" i="16"/>
  <c r="AB21" i="16"/>
  <c r="X10" i="16"/>
  <c r="V21" i="16"/>
  <c r="T23" i="16"/>
  <c r="T19" i="16"/>
  <c r="R23" i="16"/>
  <c r="P21" i="16"/>
  <c r="P20" i="16"/>
  <c r="P8" i="16"/>
  <c r="N27" i="16"/>
  <c r="P14" i="16"/>
  <c r="N15" i="16"/>
  <c r="N20" i="16"/>
  <c r="L22" i="16"/>
  <c r="L15" i="16"/>
  <c r="J27" i="16"/>
  <c r="J23" i="16"/>
  <c r="J24" i="16"/>
  <c r="H7" i="16"/>
  <c r="F22" i="16"/>
  <c r="D18" i="16"/>
  <c r="D16" i="16"/>
  <c r="D14" i="16"/>
  <c r="D15" i="16"/>
  <c r="D6" i="32" l="1"/>
  <c r="T14" i="83"/>
  <c r="E32" i="36" l="1"/>
  <c r="G32" i="36"/>
  <c r="I32" i="36"/>
  <c r="K32" i="36"/>
  <c r="M32" i="36"/>
  <c r="Q32" i="36"/>
  <c r="G37" i="15"/>
  <c r="K37" i="15"/>
  <c r="I37" i="15"/>
  <c r="Q37" i="15"/>
  <c r="O37" i="15"/>
  <c r="M37" i="15"/>
  <c r="E37" i="15"/>
  <c r="M12" i="15"/>
  <c r="E5" i="10"/>
  <c r="G8" i="12"/>
  <c r="D6" i="47"/>
  <c r="T13" i="83" l="1"/>
  <c r="R13" i="83"/>
  <c r="R14" i="83"/>
  <c r="P13" i="83"/>
  <c r="P14" i="83"/>
  <c r="N13" i="83"/>
  <c r="N14" i="83"/>
  <c r="N15" i="83"/>
  <c r="L13" i="83"/>
  <c r="L14" i="83"/>
  <c r="J13" i="83"/>
  <c r="J14" i="83"/>
  <c r="H13" i="83"/>
  <c r="H14" i="83"/>
  <c r="F13" i="83"/>
  <c r="D13" i="83"/>
  <c r="D14" i="83"/>
  <c r="T12" i="83"/>
  <c r="R12" i="83"/>
  <c r="P12" i="83"/>
  <c r="N12" i="83"/>
  <c r="L12" i="83"/>
  <c r="J12" i="83"/>
  <c r="H12" i="83"/>
  <c r="F12" i="83"/>
  <c r="D12" i="83"/>
  <c r="D18" i="83"/>
  <c r="D15" i="83" l="1"/>
  <c r="F13" i="16"/>
  <c r="F28" i="16"/>
  <c r="F5" i="16"/>
  <c r="Z21" i="16" l="1"/>
  <c r="Q32" i="15"/>
  <c r="O32" i="15"/>
  <c r="M32" i="15"/>
  <c r="K32" i="15"/>
  <c r="I32" i="15"/>
  <c r="G32" i="15"/>
  <c r="E32" i="15"/>
  <c r="E27" i="15"/>
  <c r="E29" i="15"/>
  <c r="Q39" i="15"/>
  <c r="O39" i="15"/>
  <c r="M39" i="15"/>
  <c r="K39" i="15"/>
  <c r="I39" i="15"/>
  <c r="G39" i="15"/>
  <c r="E39" i="15"/>
  <c r="Q34" i="15"/>
  <c r="O34" i="15"/>
  <c r="M34" i="15"/>
  <c r="K34" i="15"/>
  <c r="I34" i="15"/>
  <c r="I29" i="15"/>
  <c r="G34" i="15"/>
  <c r="E34" i="15"/>
  <c r="G29" i="15"/>
  <c r="K29" i="15"/>
  <c r="M29" i="15"/>
  <c r="O29" i="15"/>
  <c r="Q29" i="15"/>
  <c r="Q27" i="15"/>
  <c r="O27" i="15"/>
  <c r="M27" i="15"/>
  <c r="K27" i="15"/>
  <c r="I27" i="15"/>
  <c r="G27" i="15"/>
  <c r="Q24" i="15"/>
  <c r="Q19" i="15"/>
  <c r="Q14" i="15"/>
  <c r="O24" i="15"/>
  <c r="O19" i="15"/>
  <c r="O14" i="15"/>
  <c r="M24" i="15"/>
  <c r="M19" i="15"/>
  <c r="M14" i="15"/>
  <c r="K24" i="15"/>
  <c r="K19" i="15"/>
  <c r="K14" i="15"/>
  <c r="I24" i="15"/>
  <c r="I19" i="15"/>
  <c r="I14" i="15"/>
  <c r="G24" i="15"/>
  <c r="G19" i="15"/>
  <c r="G14" i="15"/>
  <c r="E19" i="15"/>
  <c r="E14" i="15"/>
  <c r="E9" i="15"/>
  <c r="E22" i="15"/>
  <c r="Q22" i="15"/>
  <c r="Q17" i="15"/>
  <c r="Q12" i="15"/>
  <c r="O22" i="15"/>
  <c r="O17" i="15"/>
  <c r="M22" i="15"/>
  <c r="M17" i="15"/>
  <c r="K22" i="15"/>
  <c r="K17" i="15"/>
  <c r="K12" i="15"/>
  <c r="I22" i="15"/>
  <c r="I17" i="15"/>
  <c r="I12" i="15"/>
  <c r="G22" i="15"/>
  <c r="G17" i="15"/>
  <c r="G12" i="15"/>
  <c r="E17" i="15"/>
  <c r="E12" i="15"/>
  <c r="O9" i="15"/>
  <c r="M9" i="15"/>
  <c r="K9" i="15"/>
  <c r="I9" i="15"/>
  <c r="O7" i="15"/>
  <c r="Q7" i="15"/>
  <c r="M7" i="15"/>
  <c r="K7" i="15"/>
  <c r="I7" i="15"/>
  <c r="G7" i="15"/>
  <c r="E7" i="15"/>
  <c r="G9" i="15"/>
  <c r="Q9" i="15"/>
  <c r="Q39" i="36"/>
  <c r="O39" i="36"/>
  <c r="M39" i="36"/>
  <c r="K39" i="36"/>
  <c r="I39" i="36"/>
  <c r="G39" i="36"/>
  <c r="E39" i="36"/>
  <c r="Q34" i="36"/>
  <c r="M34" i="36"/>
  <c r="K34" i="36"/>
  <c r="I34" i="36"/>
  <c r="G34" i="36"/>
  <c r="E34" i="36"/>
  <c r="E29" i="36"/>
  <c r="G29" i="36"/>
  <c r="I29" i="36"/>
  <c r="K29" i="36"/>
  <c r="M29" i="36"/>
  <c r="Q29" i="36"/>
  <c r="Q24" i="36"/>
  <c r="Q19" i="36"/>
  <c r="Q14" i="36"/>
  <c r="O14" i="36"/>
  <c r="M24" i="36"/>
  <c r="K24" i="36"/>
  <c r="K19" i="36"/>
  <c r="K14" i="36"/>
  <c r="I24" i="36"/>
  <c r="I19" i="36"/>
  <c r="I14" i="36"/>
  <c r="G24" i="36"/>
  <c r="G19" i="36"/>
  <c r="G14" i="36"/>
  <c r="E24" i="36"/>
  <c r="E19" i="36"/>
  <c r="E14" i="36"/>
  <c r="E9" i="36"/>
  <c r="G9" i="36"/>
  <c r="I9" i="36"/>
  <c r="K9" i="36"/>
  <c r="M9" i="36"/>
  <c r="O9" i="36"/>
  <c r="Q9" i="36"/>
  <c r="E7" i="36"/>
  <c r="K37" i="36"/>
  <c r="I37" i="36"/>
  <c r="G37" i="36"/>
  <c r="E37" i="36"/>
  <c r="Q37" i="36"/>
  <c r="Q27" i="36"/>
  <c r="M27" i="36"/>
  <c r="K27" i="36"/>
  <c r="I27" i="36"/>
  <c r="G27" i="36"/>
  <c r="E27" i="36"/>
  <c r="G22" i="36"/>
  <c r="G17" i="36"/>
  <c r="G12" i="36"/>
  <c r="G7" i="36"/>
  <c r="Q22" i="36"/>
  <c r="M22" i="36"/>
  <c r="K22" i="36"/>
  <c r="I22" i="36"/>
  <c r="E22" i="36"/>
  <c r="Q17" i="36"/>
  <c r="M17" i="36"/>
  <c r="K17" i="36"/>
  <c r="I17" i="36"/>
  <c r="E17" i="36"/>
  <c r="Q12" i="36"/>
  <c r="K12" i="36"/>
  <c r="I12" i="36"/>
  <c r="E12" i="36"/>
  <c r="Q7" i="36"/>
  <c r="K7" i="36"/>
  <c r="I7" i="36"/>
  <c r="G38" i="12" l="1"/>
  <c r="E38" i="12"/>
  <c r="I33" i="12"/>
  <c r="E33" i="12"/>
  <c r="I28" i="12"/>
  <c r="E28" i="12"/>
  <c r="I23" i="12"/>
  <c r="G23" i="12"/>
  <c r="E23" i="12"/>
  <c r="I18" i="12"/>
  <c r="G18" i="12"/>
  <c r="E18" i="12"/>
  <c r="I13" i="12"/>
  <c r="G13" i="12"/>
  <c r="E13" i="12"/>
  <c r="I8" i="12"/>
  <c r="E8" i="12"/>
  <c r="I10" i="82"/>
  <c r="I9" i="82"/>
  <c r="G9" i="82"/>
  <c r="E10" i="82"/>
  <c r="H7" i="47" l="1"/>
  <c r="H8" i="47"/>
  <c r="H9" i="47"/>
  <c r="H10" i="47"/>
  <c r="H11" i="47"/>
  <c r="H12" i="47"/>
  <c r="H13" i="47"/>
  <c r="H14" i="47"/>
  <c r="H15" i="47"/>
  <c r="H16" i="47"/>
  <c r="H17" i="47"/>
  <c r="H18" i="47"/>
  <c r="H19" i="47"/>
  <c r="H20" i="47"/>
  <c r="H21" i="47"/>
  <c r="H23" i="47"/>
  <c r="H24" i="47"/>
  <c r="H25" i="47"/>
  <c r="H26" i="47"/>
  <c r="H27" i="47"/>
  <c r="H28" i="47"/>
  <c r="H29" i="47"/>
  <c r="H30" i="47"/>
  <c r="H6" i="47"/>
  <c r="F7" i="47"/>
  <c r="F8" i="47"/>
  <c r="F9" i="47"/>
  <c r="F10" i="47"/>
  <c r="F11" i="47"/>
  <c r="F12" i="47"/>
  <c r="F13" i="47"/>
  <c r="F14" i="47"/>
  <c r="F15" i="47"/>
  <c r="F16" i="47"/>
  <c r="F22" i="47"/>
  <c r="F23" i="47"/>
  <c r="F24" i="47"/>
  <c r="F25" i="47"/>
  <c r="F26" i="47"/>
  <c r="F27" i="47"/>
  <c r="F28" i="47"/>
  <c r="F29" i="47"/>
  <c r="F30" i="47"/>
  <c r="F6" i="47"/>
  <c r="D7" i="47"/>
  <c r="D8" i="47"/>
  <c r="D9" i="47"/>
  <c r="D10" i="47"/>
  <c r="D11" i="47"/>
  <c r="D12" i="47"/>
  <c r="D13" i="47"/>
  <c r="D14" i="47"/>
  <c r="D15" i="47"/>
  <c r="D16" i="47"/>
  <c r="D23" i="47"/>
  <c r="D24" i="47"/>
  <c r="D25" i="47"/>
  <c r="D26" i="47"/>
  <c r="D27" i="47"/>
  <c r="D28" i="47"/>
  <c r="D29" i="47"/>
  <c r="D30" i="47"/>
  <c r="D11" i="9" l="1"/>
  <c r="T19" i="83" l="1"/>
  <c r="T20" i="83"/>
  <c r="T18" i="83"/>
  <c r="R19" i="83"/>
  <c r="R20" i="83"/>
  <c r="R18" i="83"/>
  <c r="P19" i="83"/>
  <c r="P20" i="83"/>
  <c r="P18" i="83"/>
  <c r="N19" i="83"/>
  <c r="N20" i="83"/>
  <c r="N18" i="83"/>
  <c r="L19" i="83"/>
  <c r="L20" i="83"/>
  <c r="L18" i="83"/>
  <c r="H19" i="83"/>
  <c r="H20" i="83"/>
  <c r="H18" i="83"/>
  <c r="J19" i="83"/>
  <c r="J20" i="83"/>
  <c r="J18" i="83"/>
  <c r="D20" i="83"/>
  <c r="D19" i="83"/>
  <c r="D21" i="27" l="1"/>
  <c r="D19" i="43"/>
  <c r="I20" i="25" l="1"/>
  <c r="I30" i="25"/>
  <c r="G15" i="25"/>
  <c r="I15" i="25"/>
  <c r="E15" i="25"/>
  <c r="F12" i="70" l="1"/>
  <c r="F10" i="70"/>
  <c r="K15" i="21"/>
  <c r="K7" i="21"/>
  <c r="K8" i="21"/>
  <c r="K9" i="21"/>
  <c r="K10" i="21"/>
  <c r="K11" i="21"/>
  <c r="K12" i="21"/>
  <c r="K13" i="21"/>
  <c r="K14" i="21"/>
  <c r="K16" i="21"/>
  <c r="K17" i="21"/>
  <c r="K18" i="21"/>
  <c r="K6" i="21"/>
  <c r="I8" i="21"/>
  <c r="I7" i="21"/>
  <c r="I15" i="21"/>
  <c r="H15" i="33"/>
  <c r="H21" i="33"/>
  <c r="H24" i="33"/>
  <c r="H28" i="33"/>
  <c r="H11" i="33"/>
  <c r="H12" i="33"/>
  <c r="H13" i="33"/>
  <c r="H14" i="33"/>
  <c r="H16" i="33"/>
  <c r="H17" i="33"/>
  <c r="H18" i="33"/>
  <c r="H19" i="33"/>
  <c r="H20" i="33"/>
  <c r="H22" i="33"/>
  <c r="H23" i="33"/>
  <c r="H25" i="33"/>
  <c r="H26" i="33"/>
  <c r="H27" i="33"/>
  <c r="H10" i="33"/>
  <c r="H9" i="33"/>
  <c r="E8" i="33"/>
  <c r="E16" i="82" l="1"/>
  <c r="G15" i="82"/>
  <c r="G17" i="82"/>
  <c r="I16" i="82"/>
  <c r="I15" i="82"/>
  <c r="F7" i="43"/>
  <c r="F8" i="43"/>
  <c r="F9" i="43"/>
  <c r="F10" i="43"/>
  <c r="F11" i="43"/>
  <c r="F12" i="43"/>
  <c r="F13" i="43"/>
  <c r="F14" i="43"/>
  <c r="F15" i="43"/>
  <c r="F16" i="43"/>
  <c r="F22" i="43"/>
  <c r="F23" i="43"/>
  <c r="F24" i="43"/>
  <c r="F25" i="43"/>
  <c r="F26" i="43"/>
  <c r="F27" i="43"/>
  <c r="F28" i="43"/>
  <c r="F29" i="43"/>
  <c r="F30" i="43"/>
  <c r="D7" i="43"/>
  <c r="D8" i="43"/>
  <c r="D9" i="43"/>
  <c r="D10" i="43"/>
  <c r="D11" i="43"/>
  <c r="D12" i="43"/>
  <c r="D13" i="43"/>
  <c r="D14" i="43"/>
  <c r="D15" i="43"/>
  <c r="D16" i="43"/>
  <c r="D17" i="43"/>
  <c r="D18" i="43"/>
  <c r="D20" i="43"/>
  <c r="D21" i="43"/>
  <c r="D23" i="43"/>
  <c r="D24" i="43"/>
  <c r="D25" i="43"/>
  <c r="D26" i="43"/>
  <c r="D27" i="43"/>
  <c r="D28" i="43"/>
  <c r="D29" i="43"/>
  <c r="D30" i="43"/>
  <c r="G12" i="82" l="1"/>
  <c r="I12" i="82"/>
  <c r="H16" i="83" l="1"/>
  <c r="H17" i="83"/>
  <c r="J16" i="83"/>
  <c r="J17" i="83"/>
  <c r="L16" i="83"/>
  <c r="L17" i="83"/>
  <c r="N16" i="83"/>
  <c r="N17" i="83"/>
  <c r="P16" i="83"/>
  <c r="P17" i="83"/>
  <c r="R16" i="83"/>
  <c r="R17" i="83"/>
  <c r="T16" i="83"/>
  <c r="T17" i="83"/>
  <c r="T15" i="83"/>
  <c r="R15" i="83"/>
  <c r="P15" i="83"/>
  <c r="L15" i="83"/>
  <c r="J15" i="83"/>
  <c r="H15" i="83"/>
  <c r="F17" i="83"/>
  <c r="F15" i="83"/>
  <c r="D16" i="83"/>
  <c r="D17" i="83"/>
  <c r="T10" i="83"/>
  <c r="T11" i="83"/>
  <c r="T9" i="83"/>
  <c r="R10" i="83"/>
  <c r="R11" i="83"/>
  <c r="R9" i="83"/>
  <c r="P10" i="83"/>
  <c r="P11" i="83"/>
  <c r="P9" i="83"/>
  <c r="N10" i="83"/>
  <c r="N11" i="83"/>
  <c r="N9" i="83"/>
  <c r="L10" i="83"/>
  <c r="L11" i="83"/>
  <c r="L9" i="83"/>
  <c r="J10" i="83"/>
  <c r="J11" i="83"/>
  <c r="J9" i="83"/>
  <c r="D10" i="83"/>
  <c r="D11" i="83"/>
  <c r="D9" i="83"/>
  <c r="H10" i="83"/>
  <c r="H11" i="83"/>
  <c r="H9" i="83"/>
  <c r="T7" i="83"/>
  <c r="T8" i="83"/>
  <c r="T6" i="83"/>
  <c r="R7" i="83"/>
  <c r="R8" i="83"/>
  <c r="R6" i="83"/>
  <c r="P7" i="83"/>
  <c r="P8" i="83"/>
  <c r="P6" i="83"/>
  <c r="N7" i="83"/>
  <c r="N8" i="83"/>
  <c r="N6" i="83"/>
  <c r="L7" i="83"/>
  <c r="L8" i="83"/>
  <c r="L6" i="83"/>
  <c r="J7" i="83"/>
  <c r="J8" i="83"/>
  <c r="J6" i="83"/>
  <c r="D6" i="83"/>
  <c r="H7" i="83"/>
  <c r="H8" i="83"/>
  <c r="H6" i="83"/>
  <c r="D7" i="83"/>
  <c r="D8" i="83"/>
  <c r="AN28" i="16" l="1"/>
  <c r="AL28" i="16"/>
  <c r="AJ28" i="16"/>
  <c r="AH28" i="16"/>
  <c r="AF28" i="16"/>
  <c r="AD28" i="16"/>
  <c r="AB28" i="16"/>
  <c r="Z28" i="16"/>
  <c r="X28" i="16"/>
  <c r="V28" i="16"/>
  <c r="T28" i="16"/>
  <c r="R28" i="16"/>
  <c r="P28" i="16"/>
  <c r="N28" i="16"/>
  <c r="L28" i="16"/>
  <c r="J28" i="16"/>
  <c r="H28" i="16"/>
  <c r="D28" i="16"/>
  <c r="AN27" i="16"/>
  <c r="AL27" i="16"/>
  <c r="AJ27" i="16"/>
  <c r="AH27" i="16"/>
  <c r="AF27" i="16"/>
  <c r="AD27" i="16"/>
  <c r="AB27" i="16"/>
  <c r="Z27" i="16"/>
  <c r="X27" i="16"/>
  <c r="V27" i="16"/>
  <c r="T27" i="16"/>
  <c r="R27" i="16"/>
  <c r="P27" i="16"/>
  <c r="D27" i="16"/>
  <c r="AN26" i="16"/>
  <c r="AL26" i="16"/>
  <c r="AJ26" i="16"/>
  <c r="AH26" i="16"/>
  <c r="AF26" i="16"/>
  <c r="AD26" i="16"/>
  <c r="AB26" i="16"/>
  <c r="Z26" i="16"/>
  <c r="X26" i="16"/>
  <c r="V26" i="16"/>
  <c r="T26" i="16"/>
  <c r="R26" i="16"/>
  <c r="P26" i="16"/>
  <c r="N26" i="16"/>
  <c r="L26" i="16"/>
  <c r="H26" i="16"/>
  <c r="D26" i="16"/>
  <c r="AN25" i="16"/>
  <c r="AL25" i="16"/>
  <c r="AJ25" i="16"/>
  <c r="AH25" i="16"/>
  <c r="AF25" i="16"/>
  <c r="AD25" i="16"/>
  <c r="AB25" i="16"/>
  <c r="Z25" i="16"/>
  <c r="X25" i="16"/>
  <c r="V25" i="16"/>
  <c r="T25" i="16"/>
  <c r="R25" i="16"/>
  <c r="P25" i="16"/>
  <c r="D25" i="16"/>
  <c r="AN24" i="16"/>
  <c r="AL24" i="16"/>
  <c r="AJ24" i="16"/>
  <c r="AH24" i="16"/>
  <c r="AF24" i="16"/>
  <c r="AD24" i="16"/>
  <c r="AB24" i="16"/>
  <c r="Z24" i="16"/>
  <c r="X24" i="16"/>
  <c r="V24" i="16"/>
  <c r="T24" i="16"/>
  <c r="R24" i="16"/>
  <c r="P24" i="16"/>
  <c r="N24" i="16"/>
  <c r="L24" i="16"/>
  <c r="H24" i="16"/>
  <c r="D24" i="16"/>
  <c r="AN23" i="16"/>
  <c r="AL23" i="16"/>
  <c r="AJ23" i="16"/>
  <c r="AH23" i="16"/>
  <c r="AF23" i="16"/>
  <c r="AD23" i="16"/>
  <c r="AB23" i="16"/>
  <c r="Z23" i="16"/>
  <c r="X23" i="16"/>
  <c r="D23" i="16"/>
  <c r="AN22" i="16"/>
  <c r="AL22" i="16"/>
  <c r="AJ22" i="16"/>
  <c r="AH22" i="16"/>
  <c r="AF22" i="16"/>
  <c r="AD22" i="16"/>
  <c r="AB22" i="16"/>
  <c r="Z22" i="16"/>
  <c r="X22" i="16"/>
  <c r="V22" i="16"/>
  <c r="T22" i="16"/>
  <c r="J22" i="16"/>
  <c r="H22" i="16"/>
  <c r="D22" i="16"/>
  <c r="AN21" i="16"/>
  <c r="AL21" i="16"/>
  <c r="AJ21" i="16"/>
  <c r="AH21" i="16"/>
  <c r="AF21" i="16"/>
  <c r="AD21" i="16"/>
  <c r="X21" i="16"/>
  <c r="D21" i="16"/>
  <c r="AN20" i="16"/>
  <c r="AL20" i="16"/>
  <c r="AJ20" i="16"/>
  <c r="AH20" i="16"/>
  <c r="AF20" i="16"/>
  <c r="AD20" i="16"/>
  <c r="AB20" i="16"/>
  <c r="Z20" i="16"/>
  <c r="X20" i="16"/>
  <c r="V20" i="16"/>
  <c r="R20" i="16"/>
  <c r="D20" i="16"/>
  <c r="AN19" i="16"/>
  <c r="AL19" i="16"/>
  <c r="AJ19" i="16"/>
  <c r="AH19" i="16"/>
  <c r="AF19" i="16"/>
  <c r="AD19" i="16"/>
  <c r="AB19" i="16"/>
  <c r="Z19" i="16"/>
  <c r="X19" i="16"/>
  <c r="V19" i="16"/>
  <c r="D19" i="16"/>
  <c r="AN18" i="16"/>
  <c r="AL18" i="16"/>
  <c r="AJ18" i="16"/>
  <c r="AH18" i="16"/>
  <c r="AF18" i="16"/>
  <c r="AD18" i="16"/>
  <c r="AB18" i="16"/>
  <c r="Z18" i="16"/>
  <c r="X18" i="16"/>
  <c r="V18" i="16"/>
  <c r="T18" i="16"/>
  <c r="R18" i="16"/>
  <c r="P18" i="16"/>
  <c r="AL17" i="16"/>
  <c r="AJ17" i="16"/>
  <c r="AD17" i="16"/>
  <c r="X17" i="16"/>
  <c r="D17" i="16"/>
  <c r="AN16" i="16"/>
  <c r="AL16" i="16"/>
  <c r="AJ16" i="16"/>
  <c r="AF16" i="16"/>
  <c r="AD16" i="16"/>
  <c r="Z16" i="16"/>
  <c r="X16" i="16"/>
  <c r="AN15" i="16"/>
  <c r="AL15" i="16"/>
  <c r="AJ15" i="16"/>
  <c r="AH15" i="16"/>
  <c r="AF15" i="16"/>
  <c r="AD15" i="16"/>
  <c r="AB15" i="16"/>
  <c r="Z15" i="16"/>
  <c r="X15" i="16"/>
  <c r="V15" i="16"/>
  <c r="T15" i="16"/>
  <c r="R15" i="16"/>
  <c r="AN14" i="16"/>
  <c r="AL14" i="16"/>
  <c r="AJ14" i="16"/>
  <c r="AH14" i="16"/>
  <c r="AF14" i="16"/>
  <c r="AD14" i="16"/>
  <c r="AB14" i="16"/>
  <c r="Z14" i="16"/>
  <c r="X14" i="16"/>
  <c r="V14" i="16"/>
  <c r="T14" i="16"/>
  <c r="R14" i="16"/>
  <c r="N14" i="16"/>
  <c r="AN13" i="16"/>
  <c r="AL13" i="16"/>
  <c r="AJ13" i="16"/>
  <c r="AH13" i="16"/>
  <c r="AF13" i="16"/>
  <c r="AD13" i="16"/>
  <c r="AB13" i="16"/>
  <c r="Z13" i="16"/>
  <c r="X13" i="16"/>
  <c r="V13" i="16"/>
  <c r="T13" i="16"/>
  <c r="R13" i="16"/>
  <c r="P13" i="16"/>
  <c r="N13" i="16"/>
  <c r="L13" i="16"/>
  <c r="J13" i="16"/>
  <c r="H13" i="16"/>
  <c r="D13" i="16"/>
  <c r="AN12" i="16"/>
  <c r="AL12" i="16"/>
  <c r="AJ12" i="16"/>
  <c r="AH12" i="16"/>
  <c r="AF12" i="16"/>
  <c r="AD12" i="16"/>
  <c r="AB12" i="16"/>
  <c r="Z12" i="16"/>
  <c r="X12" i="16"/>
  <c r="V12" i="16"/>
  <c r="T12" i="16"/>
  <c r="R12" i="16"/>
  <c r="P12" i="16"/>
  <c r="D12" i="16"/>
  <c r="AN11" i="16"/>
  <c r="AL11" i="16"/>
  <c r="AJ11" i="16"/>
  <c r="AH11" i="16"/>
  <c r="AF11" i="16"/>
  <c r="AD11" i="16"/>
  <c r="AB11" i="16"/>
  <c r="Z11" i="16"/>
  <c r="V11" i="16"/>
  <c r="D11" i="16"/>
  <c r="AN10" i="16"/>
  <c r="AL10" i="16"/>
  <c r="AJ10" i="16"/>
  <c r="AH10" i="16"/>
  <c r="AF10" i="16"/>
  <c r="AD10" i="16"/>
  <c r="AB10" i="16"/>
  <c r="Z10" i="16"/>
  <c r="R10" i="16"/>
  <c r="D10" i="16"/>
  <c r="AN9" i="16"/>
  <c r="AL9" i="16"/>
  <c r="AJ9" i="16"/>
  <c r="AH9" i="16"/>
  <c r="AF9" i="16"/>
  <c r="AD9" i="16"/>
  <c r="AB9" i="16"/>
  <c r="Z9" i="16"/>
  <c r="X9" i="16"/>
  <c r="V9" i="16"/>
  <c r="T9" i="16"/>
  <c r="R9" i="16"/>
  <c r="J9" i="16"/>
  <c r="H9" i="16"/>
  <c r="D9" i="16"/>
  <c r="AN8" i="16"/>
  <c r="AL8" i="16"/>
  <c r="AJ8" i="16"/>
  <c r="AH8" i="16"/>
  <c r="AF8" i="16"/>
  <c r="AD8" i="16"/>
  <c r="AB8" i="16"/>
  <c r="Z8" i="16"/>
  <c r="X8" i="16"/>
  <c r="V8" i="16"/>
  <c r="T8" i="16"/>
  <c r="R8" i="16"/>
  <c r="D8" i="16"/>
  <c r="AN7" i="16"/>
  <c r="AL7" i="16"/>
  <c r="AJ7" i="16"/>
  <c r="AH7" i="16"/>
  <c r="AF7" i="16"/>
  <c r="AD7" i="16"/>
  <c r="AB7" i="16"/>
  <c r="Z7" i="16"/>
  <c r="X7" i="16"/>
  <c r="V7" i="16"/>
  <c r="T7" i="16"/>
  <c r="R7" i="16"/>
  <c r="P7" i="16"/>
  <c r="D7" i="16"/>
  <c r="AN6" i="16"/>
  <c r="AL6" i="16"/>
  <c r="AJ6" i="16"/>
  <c r="AH6" i="16"/>
  <c r="AF6" i="16"/>
  <c r="AD6" i="16"/>
  <c r="AB6" i="16"/>
  <c r="Z6" i="16"/>
  <c r="X6" i="16"/>
  <c r="V6" i="16"/>
  <c r="T6" i="16"/>
  <c r="R6" i="16"/>
  <c r="P6" i="16"/>
  <c r="N6" i="16"/>
  <c r="D6" i="16"/>
  <c r="AN5" i="16"/>
  <c r="AL5" i="16"/>
  <c r="AJ5" i="16"/>
  <c r="AH5" i="16"/>
  <c r="AF5" i="16"/>
  <c r="AD5" i="16"/>
  <c r="AB5" i="16"/>
  <c r="Z5" i="16"/>
  <c r="X5" i="16"/>
  <c r="V5" i="16"/>
  <c r="T5" i="16"/>
  <c r="R5" i="16"/>
  <c r="P5" i="16"/>
  <c r="N5" i="16"/>
  <c r="L5" i="16"/>
  <c r="J5" i="16"/>
  <c r="H5" i="16"/>
  <c r="D5" i="16"/>
  <c r="J25" i="27" l="1"/>
  <c r="J26" i="27" s="1"/>
  <c r="I18" i="25" l="1"/>
  <c r="G18" i="25"/>
  <c r="E18" i="25"/>
  <c r="I19" i="25"/>
  <c r="G19" i="25"/>
  <c r="E19" i="25"/>
  <c r="I14" i="25"/>
  <c r="G14" i="25"/>
  <c r="E14" i="25"/>
  <c r="AH7" i="79" l="1"/>
  <c r="AG7" i="79"/>
  <c r="AF7" i="79"/>
  <c r="AE7" i="79"/>
  <c r="AD7" i="79"/>
  <c r="AC7" i="79"/>
  <c r="AB7" i="79"/>
  <c r="AA7" i="79"/>
  <c r="Z7" i="79"/>
  <c r="Y7" i="79"/>
  <c r="X7" i="79"/>
  <c r="W7" i="79"/>
  <c r="V7" i="79"/>
  <c r="U7" i="79"/>
  <c r="AH6" i="79"/>
  <c r="AG6" i="79"/>
  <c r="AF6" i="79"/>
  <c r="AE6" i="79"/>
  <c r="AD6" i="79"/>
  <c r="AC6" i="79"/>
  <c r="AB6" i="79"/>
  <c r="AA6" i="79"/>
  <c r="Z6" i="79"/>
  <c r="Y6" i="79"/>
  <c r="X6" i="79"/>
  <c r="W6" i="79"/>
  <c r="V6" i="79"/>
  <c r="U6" i="79"/>
  <c r="I9" i="21" l="1"/>
  <c r="I10" i="21"/>
  <c r="I11" i="21"/>
  <c r="I12" i="21"/>
  <c r="I13" i="21"/>
  <c r="I14" i="21"/>
  <c r="I16" i="21"/>
  <c r="I17" i="21"/>
  <c r="I18" i="21"/>
  <c r="H6" i="21"/>
  <c r="I6" i="21" s="1"/>
  <c r="J21" i="27" l="1"/>
  <c r="K21" i="27" s="1"/>
  <c r="J20" i="27"/>
  <c r="K20" i="27" s="1"/>
  <c r="J19" i="27"/>
  <c r="K19" i="27" s="1"/>
  <c r="D22" i="27"/>
  <c r="D18" i="27"/>
  <c r="D19" i="27"/>
  <c r="D20" i="27"/>
  <c r="D17" i="27"/>
  <c r="H16" i="27"/>
  <c r="F16" i="27"/>
  <c r="D16" i="27"/>
  <c r="H7" i="27" l="1"/>
  <c r="H8" i="27"/>
  <c r="H9" i="27"/>
  <c r="H10" i="27"/>
  <c r="H11" i="27"/>
  <c r="H12" i="27"/>
  <c r="H13" i="27"/>
  <c r="H14" i="27"/>
  <c r="H15" i="27"/>
  <c r="H6" i="27"/>
  <c r="F7" i="27"/>
  <c r="F8" i="27"/>
  <c r="F9" i="27"/>
  <c r="F10" i="27"/>
  <c r="F11" i="27"/>
  <c r="F12" i="27"/>
  <c r="F13" i="27"/>
  <c r="F14" i="27"/>
  <c r="F15" i="27"/>
  <c r="F6" i="27"/>
  <c r="H24" i="27"/>
  <c r="H25" i="27"/>
  <c r="H26" i="27"/>
  <c r="H27" i="27"/>
  <c r="H28" i="27"/>
  <c r="H29" i="27"/>
  <c r="H30" i="27"/>
  <c r="H23" i="27"/>
  <c r="F24" i="27"/>
  <c r="F25" i="27"/>
  <c r="F26" i="27"/>
  <c r="F27" i="27"/>
  <c r="F28" i="27"/>
  <c r="F29" i="27"/>
  <c r="F30" i="27"/>
  <c r="F23" i="27"/>
  <c r="D24" i="27"/>
  <c r="D25" i="27"/>
  <c r="D26" i="27"/>
  <c r="D27" i="27"/>
  <c r="D28" i="27"/>
  <c r="D29" i="27"/>
  <c r="D30" i="27"/>
  <c r="D23" i="27"/>
  <c r="D7" i="27"/>
  <c r="D8" i="27"/>
  <c r="D9" i="27"/>
  <c r="D10" i="27"/>
  <c r="D11" i="27"/>
  <c r="D12" i="27"/>
  <c r="D13" i="27"/>
  <c r="D14" i="27"/>
  <c r="D15" i="27"/>
  <c r="D6" i="27"/>
  <c r="G37" i="12" l="1"/>
  <c r="E37" i="12"/>
  <c r="I32" i="12"/>
  <c r="E32" i="12"/>
  <c r="I27" i="12"/>
  <c r="E27" i="12"/>
  <c r="I22" i="12"/>
  <c r="G22" i="12"/>
  <c r="E22" i="12"/>
  <c r="I17" i="12"/>
  <c r="G17" i="12"/>
  <c r="E17" i="12"/>
  <c r="I12" i="12"/>
  <c r="G12" i="12"/>
  <c r="E12" i="12"/>
  <c r="I7" i="12"/>
  <c r="G7" i="12"/>
  <c r="E7" i="12"/>
  <c r="H30" i="43"/>
  <c r="H28" i="43"/>
  <c r="H27" i="43"/>
  <c r="H26" i="43"/>
  <c r="H25" i="43"/>
  <c r="H24" i="43"/>
  <c r="H23" i="43"/>
  <c r="I22" i="43"/>
  <c r="I23" i="43"/>
  <c r="I24" i="43"/>
  <c r="I25" i="43"/>
  <c r="I26" i="43"/>
  <c r="I27" i="43"/>
  <c r="I28" i="43"/>
  <c r="I30" i="43"/>
  <c r="D6" i="43"/>
  <c r="I18" i="43"/>
  <c r="I19" i="43"/>
  <c r="I20" i="43"/>
  <c r="I21" i="43"/>
  <c r="I17" i="43"/>
  <c r="I7" i="43"/>
  <c r="I8" i="43"/>
  <c r="I9" i="43"/>
  <c r="I10" i="43"/>
  <c r="I11" i="43"/>
  <c r="I12" i="43"/>
  <c r="I13" i="43"/>
  <c r="I14" i="43"/>
  <c r="I15" i="43"/>
  <c r="I16" i="43"/>
  <c r="I6" i="43"/>
  <c r="D13" i="9"/>
  <c r="C7" i="63" l="1"/>
  <c r="C6" i="63"/>
  <c r="V6" i="63" l="1"/>
  <c r="W6" i="63"/>
  <c r="X6" i="63"/>
  <c r="Y6" i="63"/>
  <c r="Z6" i="63"/>
  <c r="AA6" i="63"/>
  <c r="AB6" i="63"/>
  <c r="AC6" i="63"/>
  <c r="AD6" i="63"/>
  <c r="AE6" i="63"/>
  <c r="AF6" i="63"/>
  <c r="AG6" i="63"/>
  <c r="AH6" i="63"/>
  <c r="V7" i="63"/>
  <c r="W7" i="63"/>
  <c r="X7" i="63"/>
  <c r="Y7" i="63"/>
  <c r="Z7" i="63"/>
  <c r="AA7" i="63"/>
  <c r="AB7" i="63"/>
  <c r="AC7" i="63"/>
  <c r="AD7" i="63"/>
  <c r="AE7" i="63"/>
  <c r="AF7" i="63"/>
  <c r="AG7" i="63"/>
  <c r="AH7" i="63"/>
  <c r="U7" i="63"/>
  <c r="U6" i="63"/>
  <c r="L5" i="65" l="1"/>
  <c r="K5" i="65"/>
  <c r="J5" i="65"/>
  <c r="I5" i="65"/>
  <c r="H5" i="65"/>
  <c r="G5" i="65"/>
  <c r="F5" i="65"/>
  <c r="E5" i="65"/>
  <c r="D5" i="65"/>
  <c r="C5" i="65"/>
  <c r="Y5" i="66"/>
  <c r="X5" i="66"/>
  <c r="W5" i="66"/>
  <c r="V5" i="66"/>
  <c r="U5" i="66"/>
  <c r="T5" i="66"/>
  <c r="S5" i="66"/>
  <c r="R5" i="66"/>
  <c r="Q5" i="66"/>
  <c r="P5" i="66"/>
  <c r="D5" i="66"/>
  <c r="E5" i="66"/>
  <c r="F5" i="66"/>
  <c r="G5" i="66"/>
  <c r="H5" i="66"/>
  <c r="I5" i="66"/>
  <c r="J5" i="66"/>
  <c r="K5" i="66"/>
  <c r="L5" i="66"/>
  <c r="M5" i="66"/>
  <c r="C5" i="66" l="1"/>
  <c r="D22" i="9" l="1"/>
  <c r="D21" i="9"/>
  <c r="D20" i="9"/>
  <c r="D19" i="9"/>
  <c r="D18" i="9"/>
  <c r="D17" i="9"/>
  <c r="D15" i="9"/>
  <c r="D14" i="9"/>
  <c r="D10" i="9" l="1"/>
  <c r="H21" i="43" l="1"/>
  <c r="H20" i="43"/>
  <c r="H19" i="43"/>
  <c r="H18" i="43"/>
  <c r="H17" i="43"/>
  <c r="H16" i="43"/>
  <c r="H15" i="43"/>
  <c r="H14" i="43"/>
  <c r="H13" i="43"/>
  <c r="H12" i="43"/>
  <c r="H11" i="43"/>
  <c r="H10" i="43"/>
  <c r="H9" i="43"/>
  <c r="H8" i="43"/>
  <c r="H7" i="43"/>
  <c r="H6" i="43"/>
  <c r="F6" i="43"/>
  <c r="C13" i="33" l="1"/>
  <c r="L28" i="33" l="1"/>
  <c r="J28" i="33"/>
  <c r="G28" i="33"/>
  <c r="E28" i="33"/>
  <c r="C28" i="33"/>
  <c r="L27" i="33"/>
  <c r="J27" i="33"/>
  <c r="G27" i="33"/>
  <c r="E27" i="33"/>
  <c r="C27" i="33"/>
  <c r="L26" i="33"/>
  <c r="J26" i="33"/>
  <c r="G26" i="33"/>
  <c r="E26" i="33"/>
  <c r="C26" i="33"/>
  <c r="L25" i="33"/>
  <c r="J25" i="33"/>
  <c r="G25" i="33"/>
  <c r="E25" i="33"/>
  <c r="C25" i="33"/>
  <c r="L24" i="33"/>
  <c r="G24" i="33"/>
  <c r="C24" i="33"/>
  <c r="L23" i="33"/>
  <c r="J23" i="33"/>
  <c r="G23" i="33"/>
  <c r="E23" i="33"/>
  <c r="C23" i="33"/>
  <c r="L22" i="33"/>
  <c r="J22" i="33"/>
  <c r="G22" i="33"/>
  <c r="E22" i="33"/>
  <c r="C22" i="33"/>
  <c r="L21" i="33"/>
  <c r="G21" i="33"/>
  <c r="C21" i="33"/>
  <c r="L20" i="33"/>
  <c r="J20" i="33"/>
  <c r="G20" i="33"/>
  <c r="E20" i="33"/>
  <c r="C20" i="33"/>
  <c r="L19" i="33"/>
  <c r="J19" i="33"/>
  <c r="G19" i="33"/>
  <c r="E19" i="33"/>
  <c r="C19" i="33"/>
  <c r="L18" i="33"/>
  <c r="J18" i="33"/>
  <c r="G18" i="33"/>
  <c r="E18" i="33"/>
  <c r="C18" i="33"/>
  <c r="L17" i="33"/>
  <c r="J17" i="33"/>
  <c r="G17" i="33"/>
  <c r="E17" i="33"/>
  <c r="C17" i="33"/>
  <c r="L16" i="33"/>
  <c r="J16" i="33"/>
  <c r="G16" i="33"/>
  <c r="E16" i="33"/>
  <c r="C16" i="33"/>
  <c r="L15" i="33"/>
  <c r="G15" i="33"/>
  <c r="C15" i="33"/>
  <c r="L14" i="33"/>
  <c r="J14" i="33"/>
  <c r="G14" i="33"/>
  <c r="E14" i="33"/>
  <c r="C14" i="33"/>
  <c r="L13" i="33"/>
  <c r="J13" i="33"/>
  <c r="G13" i="33"/>
  <c r="E13" i="33"/>
  <c r="L12" i="33"/>
  <c r="J12" i="33"/>
  <c r="G12" i="33"/>
  <c r="E12" i="33"/>
  <c r="C12" i="33"/>
  <c r="L11" i="33"/>
  <c r="J11" i="33"/>
  <c r="G11" i="33"/>
  <c r="E11" i="33"/>
  <c r="C11" i="33"/>
  <c r="L10" i="33"/>
  <c r="J10" i="33"/>
  <c r="E9" i="33"/>
  <c r="C9" i="33"/>
  <c r="J9" i="33"/>
  <c r="G10" i="33"/>
  <c r="E10" i="33"/>
  <c r="C10" i="33"/>
  <c r="L8" i="33"/>
  <c r="J8" i="33"/>
  <c r="G8" i="33"/>
  <c r="C8" i="33"/>
  <c r="E22" i="25" l="1"/>
  <c r="E21" i="25"/>
  <c r="I17" i="25"/>
  <c r="I16" i="25"/>
  <c r="G17" i="25"/>
  <c r="G16" i="25"/>
  <c r="E17" i="25"/>
  <c r="E16" i="25"/>
  <c r="I11" i="25"/>
  <c r="G11" i="25"/>
  <c r="I7" i="25"/>
  <c r="G7" i="25"/>
  <c r="E11" i="25"/>
</calcChain>
</file>

<file path=xl/sharedStrings.xml><?xml version="1.0" encoding="utf-8"?>
<sst xmlns="http://schemas.openxmlformats.org/spreadsheetml/2006/main" count="6867" uniqueCount="787">
  <si>
    <t>República de Panamá</t>
  </si>
  <si>
    <t>Ministerio de Salud</t>
  </si>
  <si>
    <t>Dirección de Planificación de Salud</t>
  </si>
  <si>
    <t xml:space="preserve"> Departamento de Registros y Estadísticas de Salud </t>
  </si>
  <si>
    <t>REGISTRO  NACIONAL DEL CÁNCER DE PANAMÁ</t>
  </si>
  <si>
    <t>BOLETÍN ESTADÍSTICO</t>
  </si>
  <si>
    <t>INDICE</t>
  </si>
  <si>
    <t>Equipo del Registro Nacional del Cáncer de Panamá</t>
  </si>
  <si>
    <t>Integrantes: Región de Salud, instalaciones que reportan, responsables del Registro y jefes del departamento de REGES y de Hospitales Privados</t>
  </si>
  <si>
    <t>Personal del Departamento de  Patología de los hospitales participantes en el Programa Del Registro  Nacional del Cáncer de Panamá</t>
  </si>
  <si>
    <t>Signos y símbolos convencionales utilizados en los cuadros del RNCP</t>
  </si>
  <si>
    <t>Metodología utilizada</t>
  </si>
  <si>
    <t>Morbilidad por tumores malignos</t>
  </si>
  <si>
    <t>Defunciones por tumores malignos</t>
  </si>
  <si>
    <t>EQUIPO DEL REGISTRO NACIONAL DEL CÁNCER DE PANAMÁ</t>
  </si>
  <si>
    <t xml:space="preserve">Coordinador del Registro Nacional de Cáncer de Panamá </t>
  </si>
  <si>
    <t>MOISÉS ESPINO, MD, MPP</t>
  </si>
  <si>
    <t>Patólogo del Registro Nacional del Cáncer de Panamá</t>
  </si>
  <si>
    <t xml:space="preserve">DEPARTAMENTO NACIONAL DE REGISTROS Y ESTADÍSTICAS DE SALUD  </t>
  </si>
  <si>
    <t xml:space="preserve">MIRKA LUCIA RODRÍGUEZ  DE CAUSADIAS </t>
  </si>
  <si>
    <t>MASKIL LILIANA SOLÍS GONZÁLEZ</t>
  </si>
  <si>
    <t xml:space="preserve">Licenciada en  Registros y Estadísticas de Salud  </t>
  </si>
  <si>
    <t xml:space="preserve">Supervisora, RNCP     </t>
  </si>
  <si>
    <t xml:space="preserve">Técnico II en Registros y Estadísticas de Salud  </t>
  </si>
  <si>
    <t>Departamento de Informática</t>
  </si>
  <si>
    <t>REGION DE SALUD /PROVINCIA</t>
  </si>
  <si>
    <t>INSTALACIONES  REPORTANDO</t>
  </si>
  <si>
    <t>RESPONSABLES REGISTRO DE CANCER</t>
  </si>
  <si>
    <t>BOCAS DEL TORO</t>
  </si>
  <si>
    <t>Licdo. Norman Castillo</t>
  </si>
  <si>
    <t>Licda. Gilda Brooks</t>
  </si>
  <si>
    <t>Región de Salud de Colón</t>
  </si>
  <si>
    <t>Licda. Marisol Basil</t>
  </si>
  <si>
    <t xml:space="preserve">Licda. Egricelio Javilla           </t>
  </si>
  <si>
    <t>Licda. Gladys Muñoz</t>
  </si>
  <si>
    <t xml:space="preserve">Licda. Ruth  Morales </t>
  </si>
  <si>
    <t>HERRERA</t>
  </si>
  <si>
    <t>Licda.  Melva Díaz</t>
  </si>
  <si>
    <t>LOS SANTOS</t>
  </si>
  <si>
    <t xml:space="preserve"> Licda. Hilda  Frías de Cedeño   </t>
  </si>
  <si>
    <t>VERAGUAS</t>
  </si>
  <si>
    <t xml:space="preserve">Licda.  Carmen Lara </t>
  </si>
  <si>
    <t xml:space="preserve"> Licda.  Yelkys  Soto</t>
  </si>
  <si>
    <t xml:space="preserve">Licda.  Víctor  Cáceres </t>
  </si>
  <si>
    <t>Licda. Yérica Ruíz</t>
  </si>
  <si>
    <t xml:space="preserve">Téc. Superior  Itzel Sánchez </t>
  </si>
  <si>
    <t xml:space="preserve">Téc. Superior  Evelia Govea              </t>
  </si>
  <si>
    <t>Téc. Superior Maritza Aguilar</t>
  </si>
  <si>
    <t xml:space="preserve">Téc. Daritza Ramos </t>
  </si>
  <si>
    <t xml:space="preserve"> Téc. Superior Elvia Cubilla Araúz</t>
  </si>
  <si>
    <t xml:space="preserve">Licda. Graciela Moreno    </t>
  </si>
  <si>
    <t xml:space="preserve">Licda. Heliodora González  </t>
  </si>
  <si>
    <t xml:space="preserve">Licda. Amalia Castillo   </t>
  </si>
  <si>
    <t xml:space="preserve">Licda. Magaly Rubio                                 </t>
  </si>
  <si>
    <t>Licda. Roxana Vanrield</t>
  </si>
  <si>
    <t>Téc. Anabensi Escobar</t>
  </si>
  <si>
    <t> Licdo. Matías Bonilla</t>
  </si>
  <si>
    <t xml:space="preserve">Licdo. Mario Gálvez     </t>
  </si>
  <si>
    <t>MINISTERIO DE SALUD</t>
  </si>
  <si>
    <t>COCLE</t>
  </si>
  <si>
    <t>COLON</t>
  </si>
  <si>
    <t>CHIRIQUI</t>
  </si>
  <si>
    <t>PANAMA OESTE</t>
  </si>
  <si>
    <t xml:space="preserve"> </t>
  </si>
  <si>
    <t>Fuente Documental: Registro Nacional del Cáncer de Panamá</t>
  </si>
  <si>
    <t>Fuente Institucional: Departamento de Registros Médicos y Estadísticas de Salud, MINSA</t>
  </si>
  <si>
    <t xml:space="preserve">SIGNOS CONVENCIONALES UTILIZADOS POR LA </t>
  </si>
  <si>
    <t>DIRECCIÓN NACIONAL DE PLANIFICACIÓN</t>
  </si>
  <si>
    <t>DEPARTAMENTO DE REGISTROS Y ESTADÍSTICAS DE SALUD</t>
  </si>
  <si>
    <t>.</t>
  </si>
  <si>
    <t>Para separar decimales</t>
  </si>
  <si>
    <t xml:space="preserve">.. </t>
  </si>
  <si>
    <t>Dato no aplicable al grupo o categoría</t>
  </si>
  <si>
    <t>_</t>
  </si>
  <si>
    <t>Cantidad nula o cero</t>
  </si>
  <si>
    <t>P/</t>
  </si>
  <si>
    <t>N. E.</t>
  </si>
  <si>
    <t>No especificado</t>
  </si>
  <si>
    <t>Las indicaciones especiales se efectúan mediante llamadas al pie de cada cuadro.</t>
  </si>
  <si>
    <t>Es la cantidad de personas que enferman en un lugar y período de tiempo determinado en relación con el total de la población. Es un dato estadístico de altísima importancia para comprender la evolución, avance o retroceso de una enfermedad.</t>
  </si>
  <si>
    <t>Es la desaparición permanente de todo signo de vida, cualquiera que fuere el tiempo transcurrido desde el nacimiento con vida (cesación posnatal de las funciones vitales sin posibilidad de reanimación).</t>
  </si>
  <si>
    <t xml:space="preserve">Los datos se presentan de acuerdo con la residencia del paciente o fallecido. </t>
  </si>
  <si>
    <t>Para una ciertas localización, las tasa bruta es el cociente entre el número D de casos nuevos observados en un año y el número N de personas expuestas a riesgo durante el mismo año. La tasa bruta se expresa en número de casos por 100,000 hombres o mujeres.</t>
  </si>
  <si>
    <t xml:space="preserve">Tasas Ajustadas por edad (estandarizadas por el método directo) </t>
  </si>
  <si>
    <t>A los efectos de comparar cifras observadas en regiones, épocas, o grupos diferentes es necesario tener en cuenta aquellas variables que explican una parte de las diferencias observadas. Entre ellas la edad constituye un factor reconocido. La denominación de tasa estandarizada por el método directo resulta de la traducción literal del inglés y es conocida en Demografía como el método de la población tipo. Para facilitar las comparaciones internacionales, se ha tomado como estándar la población mundial. El principio de este método consiste en determinar qué tasa se observaría en una población tipo (estándar, o de referencia) con una cierta estructura demográfica, si en ella existiese una fuerza de incidencia o mortalidad (según el interés) como aquella correspondiente a la población estudiada</t>
  </si>
  <si>
    <t>Total general</t>
  </si>
  <si>
    <t>Comparabilidad</t>
  </si>
  <si>
    <t>N°</t>
  </si>
  <si>
    <t>%</t>
  </si>
  <si>
    <t>Total</t>
  </si>
  <si>
    <t>No microscópico</t>
  </si>
  <si>
    <t>Microscópico</t>
  </si>
  <si>
    <t>Edad desconocida</t>
  </si>
  <si>
    <t>M</t>
  </si>
  <si>
    <t>Provincia y comarca indígena</t>
  </si>
  <si>
    <t>Años</t>
  </si>
  <si>
    <t>Bocas del Toro</t>
  </si>
  <si>
    <t>Coclé</t>
  </si>
  <si>
    <t>Colón</t>
  </si>
  <si>
    <t>Chiriquí</t>
  </si>
  <si>
    <t>Darién</t>
  </si>
  <si>
    <t>Herrera</t>
  </si>
  <si>
    <t>Los Santos</t>
  </si>
  <si>
    <t>Comarca Kuna Yala</t>
  </si>
  <si>
    <t>Panamá</t>
  </si>
  <si>
    <t>Panamá Oeste</t>
  </si>
  <si>
    <t>Veraguas</t>
  </si>
  <si>
    <t>Comarca Emberá</t>
  </si>
  <si>
    <t>Comarca Gnöbe Buglé</t>
  </si>
  <si>
    <t>No  especificado</t>
  </si>
  <si>
    <t>Nota: Provincia de Panama Oeste, creada mediante la Ley No.119 del 30 de diciembre de 2013.</t>
  </si>
  <si>
    <t>Grupo de edad</t>
  </si>
  <si>
    <t>Provincias y Comarcas Indígenas</t>
  </si>
  <si>
    <t>Comarca Ngäbe Buglé</t>
  </si>
  <si>
    <t>1 a 4</t>
  </si>
  <si>
    <t>5 a 9</t>
  </si>
  <si>
    <t>10 a 14</t>
  </si>
  <si>
    <t>15 a 19</t>
  </si>
  <si>
    <t>20 a 24</t>
  </si>
  <si>
    <t>25 a 29</t>
  </si>
  <si>
    <t>30 a 34</t>
  </si>
  <si>
    <t>35 a 39</t>
  </si>
  <si>
    <t>40 a 44</t>
  </si>
  <si>
    <t>45 a 49</t>
  </si>
  <si>
    <t>50 a 54</t>
  </si>
  <si>
    <t>55 a 59</t>
  </si>
  <si>
    <t>60 a 64</t>
  </si>
  <si>
    <t>65 a 69</t>
  </si>
  <si>
    <t>70 a 74</t>
  </si>
  <si>
    <t>N.E.</t>
  </si>
  <si>
    <t>Cie-O-3</t>
  </si>
  <si>
    <t>Sitio Antómico</t>
  </si>
  <si>
    <t>Año de ocurrencia</t>
  </si>
  <si>
    <t xml:space="preserve">Total   </t>
  </si>
  <si>
    <t>Sexo</t>
  </si>
  <si>
    <t>Hombre</t>
  </si>
  <si>
    <t>Mujer</t>
  </si>
  <si>
    <t>Nº</t>
  </si>
  <si>
    <t>Tasa</t>
  </si>
  <si>
    <t>C16</t>
  </si>
  <si>
    <t>Estómago</t>
  </si>
  <si>
    <t>C18</t>
  </si>
  <si>
    <t>Colon</t>
  </si>
  <si>
    <t>T</t>
  </si>
  <si>
    <t>H</t>
  </si>
  <si>
    <t>total</t>
  </si>
  <si>
    <t>DARIEN</t>
  </si>
  <si>
    <t>PANAMA</t>
  </si>
  <si>
    <t>h</t>
  </si>
  <si>
    <t>C34</t>
  </si>
  <si>
    <t>m</t>
  </si>
  <si>
    <t>C44</t>
  </si>
  <si>
    <t>Piel</t>
  </si>
  <si>
    <t>C50</t>
  </si>
  <si>
    <t>..</t>
  </si>
  <si>
    <t>C53</t>
  </si>
  <si>
    <t>C61</t>
  </si>
  <si>
    <t>Próstata/2</t>
  </si>
  <si>
    <t>CIE-O 3</t>
  </si>
  <si>
    <t>C20</t>
  </si>
  <si>
    <t>Recto</t>
  </si>
  <si>
    <t>C22</t>
  </si>
  <si>
    <t>C25</t>
  </si>
  <si>
    <t>Páncreas</t>
  </si>
  <si>
    <t>C32</t>
  </si>
  <si>
    <t>Laringe</t>
  </si>
  <si>
    <t>C42</t>
  </si>
  <si>
    <t>C51</t>
  </si>
  <si>
    <t>C52</t>
  </si>
  <si>
    <t>Cuello De Útero/2</t>
  </si>
  <si>
    <t>C54</t>
  </si>
  <si>
    <t>C56</t>
  </si>
  <si>
    <t>C64</t>
  </si>
  <si>
    <t>Riñon</t>
  </si>
  <si>
    <t>C67</t>
  </si>
  <si>
    <t>Vejiga Urinaria</t>
  </si>
  <si>
    <t>C71</t>
  </si>
  <si>
    <t>Encéfalo</t>
  </si>
  <si>
    <t>C73</t>
  </si>
  <si>
    <t>Tiroides</t>
  </si>
  <si>
    <t>C77</t>
  </si>
  <si>
    <t>Ganglio Linfáticos</t>
  </si>
  <si>
    <t>C80</t>
  </si>
  <si>
    <t>Sitio Primario Desconocido</t>
  </si>
  <si>
    <t xml:space="preserve">Estómago </t>
  </si>
  <si>
    <t xml:space="preserve">Colon </t>
  </si>
  <si>
    <t xml:space="preserve">Bronquios y del pulmón </t>
  </si>
  <si>
    <t xml:space="preserve">Piel </t>
  </si>
  <si>
    <t>Mama femenina/2</t>
  </si>
  <si>
    <t>Cuello del útero/2</t>
  </si>
  <si>
    <t>Sitio Anatómico</t>
  </si>
  <si>
    <t>TOTAL………..</t>
  </si>
  <si>
    <t>MUJERES………………</t>
  </si>
  <si>
    <t>Defunciones</t>
  </si>
  <si>
    <t>Con Certificación Médica</t>
  </si>
  <si>
    <t>Traquea, Bronquios y Pulmón</t>
  </si>
  <si>
    <t>Colon, recto y ano</t>
  </si>
  <si>
    <t>Mama</t>
  </si>
  <si>
    <t>Leucemia</t>
  </si>
  <si>
    <t>Higado y vías biliares intrahepáticas</t>
  </si>
  <si>
    <t>Linfoma no Hodgkin</t>
  </si>
  <si>
    <t>Meninges encefalo y otras partes del sstema nervioso central</t>
  </si>
  <si>
    <t>Esófago</t>
  </si>
  <si>
    <t>Labio, cavidad bucal y la faringe</t>
  </si>
  <si>
    <t>Mieloma múltiple y de células plasmáticas</t>
  </si>
  <si>
    <t>Vejiga urinaria</t>
  </si>
  <si>
    <t>Resto de tumores malignos</t>
  </si>
  <si>
    <t>Sitio anatómico</t>
  </si>
  <si>
    <t>Tumor maligno del estómago</t>
  </si>
  <si>
    <t>Tumor maligno de la mama</t>
  </si>
  <si>
    <t>Tumor maligno del páncreas</t>
  </si>
  <si>
    <t>75 a 79</t>
  </si>
  <si>
    <t>80 y más</t>
  </si>
  <si>
    <t>Bocas Del Toro</t>
  </si>
  <si>
    <t>CIE O-3</t>
  </si>
  <si>
    <t xml:space="preserve">Total </t>
  </si>
  <si>
    <t xml:space="preserve">Recto </t>
  </si>
  <si>
    <t>Hígado y de las vías biliares intrahepáticos</t>
  </si>
  <si>
    <t xml:space="preserve">Páncreas </t>
  </si>
  <si>
    <t xml:space="preserve">Laringe </t>
  </si>
  <si>
    <t xml:space="preserve">Sistemas hematopoyético y reticuloendoltelial </t>
  </si>
  <si>
    <t>Cuello del útero  /2</t>
  </si>
  <si>
    <t xml:space="preserve">Riñón </t>
  </si>
  <si>
    <t xml:space="preserve">Vejiga urinaria </t>
  </si>
  <si>
    <t xml:space="preserve">Encéfalo </t>
  </si>
  <si>
    <t xml:space="preserve">Ganglios linfáticos </t>
  </si>
  <si>
    <t xml:space="preserve">Sitio primario desconocido </t>
  </si>
  <si>
    <t xml:space="preserve">Total del país </t>
  </si>
  <si>
    <t>Próstata  /2</t>
  </si>
  <si>
    <t xml:space="preserve">Mama </t>
  </si>
  <si>
    <t>Vulva  /3</t>
  </si>
  <si>
    <t>Vagina  /3</t>
  </si>
  <si>
    <t>Cuerpo del útero  /3</t>
  </si>
  <si>
    <t>Ovario  /3</t>
  </si>
  <si>
    <t xml:space="preserve"> DEFINICIONES</t>
  </si>
  <si>
    <t>Fuente Institucional: Departamento de Registros y Estadísticas de Salud, Dirección de Planficación de Salud,  Ministerio de Salud.</t>
  </si>
  <si>
    <t>Ingenieros Informáticos y Programadores</t>
  </si>
  <si>
    <t>Fuente  Documental: Base de Datos del Registro Nacional del Cáncer de Panamá,  Ministerio de Salud.</t>
  </si>
  <si>
    <t>Casos solo certificación de defunción</t>
  </si>
  <si>
    <t xml:space="preserve">Clínico </t>
  </si>
  <si>
    <t>Investigación clínica</t>
  </si>
  <si>
    <t>Marcadores tumorales específicos</t>
  </si>
  <si>
    <t xml:space="preserve">Citología </t>
  </si>
  <si>
    <t>Histología de una metástasis</t>
  </si>
  <si>
    <t>Histología de un tumor primario</t>
  </si>
  <si>
    <t>Primario desconocido (C80.X)</t>
  </si>
  <si>
    <t>Mal definido (C76.X)</t>
  </si>
  <si>
    <t>(3) Tasa Calculada en base a  la población femenina  por 100,000  habitantes, al 1º de julio del año respectivo.</t>
  </si>
  <si>
    <t>Mama Femenina /2</t>
  </si>
  <si>
    <t>Cuello del Utero /2</t>
  </si>
  <si>
    <t xml:space="preserve">Definiciones </t>
  </si>
  <si>
    <t>Hosp. de Bocas del Toro (MINSA)</t>
  </si>
  <si>
    <t>Licdo. Marcelo Cargill</t>
  </si>
  <si>
    <t>Hosp. de Changuinola (CSS)</t>
  </si>
  <si>
    <t>Hosp. de Almirante(CSS)</t>
  </si>
  <si>
    <t>Hosp. de Chiriquí Grande (CSS)</t>
  </si>
  <si>
    <t>Hospital Aquilino Tejeira (MINSA)</t>
  </si>
  <si>
    <t xml:space="preserve">Téc. superior Yanina Monroy        </t>
  </si>
  <si>
    <t>Hospital Rafael Estévez (CSS)</t>
  </si>
  <si>
    <t>Hospital Manuel Amador Guerrero (CSS)</t>
  </si>
  <si>
    <t>Licda. Yarelis Osorio</t>
  </si>
  <si>
    <t>Hospital José Domingo De Obaldía (MINSA -Patronato)</t>
  </si>
  <si>
    <t>Hospital Rafael Hernández (CSS)</t>
  </si>
  <si>
    <t xml:space="preserve">Licdo. Ovidio González </t>
  </si>
  <si>
    <t>Hospital El Real (MINSA)</t>
  </si>
  <si>
    <t>Hospital Yaviza (MINSA)</t>
  </si>
  <si>
    <t>Hospital Cecilio Castillero (MINSA)</t>
  </si>
  <si>
    <t>Licda.  Betzi Gutierrez</t>
  </si>
  <si>
    <t>Licda.  Gloria Solís</t>
  </si>
  <si>
    <t>Hospital Gustavo Collado  (CSS)</t>
  </si>
  <si>
    <t>Hospital Joaquín Pablo Franco (MINSA)</t>
  </si>
  <si>
    <t xml:space="preserve">  Téc. Superior Inés Peralta                       </t>
  </si>
  <si>
    <t xml:space="preserve"> Veraguas</t>
  </si>
  <si>
    <t>Hospital Luis “chicho” Fábrega (MINSA)</t>
  </si>
  <si>
    <t>San Miguelito</t>
  </si>
  <si>
    <t>Hospital San Miguel Arcángel (MINSA)</t>
  </si>
  <si>
    <t xml:space="preserve">Licda.  Dervis  Guerra </t>
  </si>
  <si>
    <t>Hospital Susana Jones  (CSS)</t>
  </si>
  <si>
    <t>Hospital Nicolás A. Solano (MINSA)</t>
  </si>
  <si>
    <t>Licda. Lourdes Martínez</t>
  </si>
  <si>
    <t>Policlínica Santiago Barraza (CSS)</t>
  </si>
  <si>
    <t>Panamá Metro</t>
  </si>
  <si>
    <t xml:space="preserve">Licda. Damaris  Vásquez </t>
  </si>
  <si>
    <t xml:space="preserve"> Téc. Elida Ortega</t>
  </si>
  <si>
    <t>Téc. Indira Galindo</t>
  </si>
  <si>
    <t xml:space="preserve">Lic. Amarilis Castillo,  Jefe  Técnica RH-ION </t>
  </si>
  <si>
    <t>Téc. Sup. Raquel Arcia</t>
  </si>
  <si>
    <t>Complejo Hospital Dr. Arnulfo A. Madrid  (CSS)</t>
  </si>
  <si>
    <t xml:space="preserve">Téc. Sup. Raquel Concepción                                                     </t>
  </si>
  <si>
    <t>Hospital Nacional (Privado)</t>
  </si>
  <si>
    <t xml:space="preserve">Licda. Inés  de Delgado                                     </t>
  </si>
  <si>
    <t>Licda. Syhara Alvarado</t>
  </si>
  <si>
    <t>Hospital Punta Pacífica (Privado)</t>
  </si>
  <si>
    <t xml:space="preserve"> Licda. Jaqueline Carrión </t>
  </si>
  <si>
    <t>Licdo.  Charles Kourany</t>
  </si>
  <si>
    <t>Hospital Centro Médico de Paitilla (Privado)</t>
  </si>
  <si>
    <t>Licda. Ofelina Araúz  Licda. Elida Olivardía</t>
  </si>
  <si>
    <t>Hospital San Fernando (privado)</t>
  </si>
  <si>
    <t>Licda. Hercilia Barsallo</t>
  </si>
  <si>
    <t>Licda. Cristobalina Gutierrez</t>
  </si>
  <si>
    <t>Hospital Santa Fé (Privado)</t>
  </si>
  <si>
    <t>Sede - Caja del Seguro Social</t>
  </si>
  <si>
    <t xml:space="preserve">Licdo. José L. Vargas                                       </t>
  </si>
  <si>
    <t>Panamá Este</t>
  </si>
  <si>
    <t>Hospital de Chepo- (CSS)</t>
  </si>
  <si>
    <t>Hospital Docente 24  de Diciembre Irma Zanetatos  (CSS)</t>
  </si>
  <si>
    <t xml:space="preserve">Téc. Dagoberto Nieto </t>
  </si>
  <si>
    <t>Licda. Zuely Barsallo</t>
  </si>
  <si>
    <t>Licda. Marilú Moreno</t>
  </si>
  <si>
    <t>Licda. Aracelys Diez</t>
  </si>
  <si>
    <t>Hospital Panamericano (Privado)</t>
  </si>
  <si>
    <t>BIBLIOGRAFIA</t>
  </si>
  <si>
    <t>2.Clasificación Internacional de Enfermedades para Oncología, Tercera Edición, OPS/OMS, año 2003</t>
  </si>
  <si>
    <t>3.Clasificación Internacional de Enfermedades y Problemas relacionados con la Salud, Décima Versión, Volúmenes I, II y II</t>
  </si>
  <si>
    <t>4. Contraloria General de la República de Panamá, Instituto de Estadisticas y Censo, Proyecciones de la población del país, Cuadro 1. Estimación y proyección de la población de la República, según sexo y edad: al 1 de julio de 2010-20</t>
  </si>
  <si>
    <t>​​​</t>
  </si>
  <si>
    <t>​</t>
  </si>
  <si>
    <t>.​Microsoft SQL SERVER 2008</t>
  </si>
  <si>
    <t>.Microsoft Visual Studio 2012</t>
  </si>
  <si>
    <t>República</t>
  </si>
  <si>
    <t>Comarca Indígena</t>
  </si>
  <si>
    <t>Bocas         del Toro</t>
  </si>
  <si>
    <t>Los                      Santos</t>
  </si>
  <si>
    <t>Emberá</t>
  </si>
  <si>
    <t>Ngäbe Buglé</t>
  </si>
  <si>
    <t xml:space="preserve">Tiroides </t>
  </si>
  <si>
    <t>MUJERES</t>
  </si>
  <si>
    <t>Kuna Yala</t>
  </si>
  <si>
    <t>Software utilizado:</t>
  </si>
  <si>
    <t>mayores de 15</t>
  </si>
  <si>
    <t>Causa</t>
  </si>
  <si>
    <t>80 a 84</t>
  </si>
  <si>
    <t>85 y más</t>
  </si>
  <si>
    <t>No esp.</t>
  </si>
  <si>
    <t>Tumores Malignos</t>
  </si>
  <si>
    <t>Tumores malignos del labio, de la cavidad bucal y de la faringe</t>
  </si>
  <si>
    <t>Tumor maligno del esófago</t>
  </si>
  <si>
    <t>Tumor maligno del colon, del recto y del ano</t>
  </si>
  <si>
    <t>Tumor maligno del hígado y de las vías biliares intrahepáticas</t>
  </si>
  <si>
    <t>Tumor maligno de la laringe</t>
  </si>
  <si>
    <t>Tumor maligno de la tráquea, de los bronquios y del pulmón</t>
  </si>
  <si>
    <t>Tumor maligno de otras partes y de las no especificadas del útero</t>
  </si>
  <si>
    <t>Tumor maligno del cuello del útero</t>
  </si>
  <si>
    <t>Tumor maligno del ovario</t>
  </si>
  <si>
    <t>Tumor maligno de la próstata</t>
  </si>
  <si>
    <t>Tumor maligno de la vejiga urinaria</t>
  </si>
  <si>
    <t>Tumor maligno de las meninges, del encéfalo y de otras partes del sistema nervioso central</t>
  </si>
  <si>
    <t>Tumor maligno de melanoma de piel</t>
  </si>
  <si>
    <t>Mieloma múltiple y tumores malignos de células plasmáticas</t>
  </si>
  <si>
    <t>Fuente Documental: Base de Datos de INEC-Estadísticas Vitales, Contraloría General de la República.</t>
  </si>
  <si>
    <t>Fuente Institucional: Dirección de Planificación-Departamento de Registros y Estadísticas de Salud.MINSA</t>
  </si>
  <si>
    <t>Grupo de Edad</t>
  </si>
  <si>
    <t>Mieloma multiple y tumores malignos de células plasmáticas</t>
  </si>
  <si>
    <t>Fuente Institucional: Dirección de Planificación-Departamento de Registros y Estadísticas de Salud. MINSA</t>
  </si>
  <si>
    <t>Tumores malignos del labio, de la cavidad bucal y de la laringe</t>
  </si>
  <si>
    <t>Tumor maligno de otras partes y de las no especififcadas del útero</t>
  </si>
  <si>
    <t>Tumor maligno de vejiga urinaria</t>
  </si>
  <si>
    <t>Tumor maligno de las meninges, del encéfalo y de otras partes del sistema nervioso central.</t>
  </si>
  <si>
    <t>Causa de Mortalidad</t>
  </si>
  <si>
    <t>Tumor maligno del pancreas</t>
  </si>
  <si>
    <t>Tumor maligno de la traquea, de los bronquios y del pulmón</t>
  </si>
  <si>
    <t>Tumor maligno de otras partes y de las no especifícadas del útero</t>
  </si>
  <si>
    <t>Tumor maligno de las meninges, del encéfalo</t>
  </si>
  <si>
    <t>Fuente Documental: Base de Datos de INEC-Estadisticas Vitales, Contraloría General de la República.</t>
  </si>
  <si>
    <t>Cuello del útero  /3</t>
  </si>
  <si>
    <t xml:space="preserve">Los Santos </t>
  </si>
  <si>
    <t>Comarca Guna Yala</t>
  </si>
  <si>
    <t>Comarca Ngabe Bugle</t>
  </si>
  <si>
    <t xml:space="preserve">Panamá </t>
  </si>
  <si>
    <t>Bibliografía</t>
  </si>
  <si>
    <t xml:space="preserve"> (P) Datos preliminares, pendientes a procesos de depuración</t>
  </si>
  <si>
    <t xml:space="preserve">(1)Tasa  calculada en base a la estimación de la población total por 100,000 habitantes, al 1° de julio del año respectivo. </t>
  </si>
  <si>
    <t>Tasa (1)</t>
  </si>
  <si>
    <t xml:space="preserve">(1) Tasa  calculada en base a la estimación de la población total por 100,000 habitantes, al 1° de julio del año respectivo. </t>
  </si>
  <si>
    <t>(P) Datos preliminares, pendientes a procesos de depuración</t>
  </si>
  <si>
    <t>Melanoma maligno de piel</t>
  </si>
  <si>
    <t>Estómago/1</t>
  </si>
  <si>
    <t>Colon/1</t>
  </si>
  <si>
    <t>Bronquíos y pulmón/1</t>
  </si>
  <si>
    <t>Piel/1</t>
  </si>
  <si>
    <t xml:space="preserve">(1)Tasa  calculada en base a la estimación de la población total y según provincia por 100,000 habitantes, al 1° de julio del año respectivo. </t>
  </si>
  <si>
    <t>(1)Tasa  calculada en base a la estimación de la población total por 100,000 habitantes, al 1° de julio del año respectivo.</t>
  </si>
  <si>
    <t>(2) Tasa Calculada en base a  la población femenina, por grupo de edad,  por 100,000  habitantes, al 1º de julio del año respectivo.</t>
  </si>
  <si>
    <t>(3) Tasa Calculada en base a  la población  masculina, por grupo de edad,  por 100,000  habitantes, al 1º de julio del año respectivo.</t>
  </si>
  <si>
    <t xml:space="preserve">(4)Tasa  calculada en base a la estimación de la población total por grupo de edad, por 100,000 habitantes, al 1° de julio del año respectivo. </t>
  </si>
  <si>
    <t>Vulva/2</t>
  </si>
  <si>
    <t>Vágina/2</t>
  </si>
  <si>
    <t>Cuerpo De Útero/2</t>
  </si>
  <si>
    <t>Ovario/2</t>
  </si>
  <si>
    <t>Próstata/3</t>
  </si>
  <si>
    <t>Tasa (4)</t>
  </si>
  <si>
    <t>&lt; 1</t>
  </si>
  <si>
    <t>Estómago /1</t>
  </si>
  <si>
    <t>Colon /1</t>
  </si>
  <si>
    <t>Traquea, Bronquios y Pulmón /1</t>
  </si>
  <si>
    <t>Piel /1</t>
  </si>
  <si>
    <t>Nota: En base en la Lista de Mortalidad de la Clasificación Internacional de Enfermedades (Decima Revisión).</t>
  </si>
  <si>
    <t>Pulmón/1</t>
  </si>
  <si>
    <t>(1) Tasa  calculada en base a la estimación de la población total por 100,000 habitantes, al 1° de julio del año respectivo.</t>
  </si>
  <si>
    <t>colon, del recto y ano</t>
  </si>
  <si>
    <t>Meninges, encéfalo y de otras partes del sistema nervioso central</t>
  </si>
  <si>
    <t>Higado y de las vías biliares intrahepáticas</t>
  </si>
  <si>
    <t>Tráquea, bronquios y del pulmón</t>
  </si>
  <si>
    <t>Tasa (3)</t>
  </si>
  <si>
    <t>Tasa (2)</t>
  </si>
  <si>
    <t>Leucemia/1</t>
  </si>
  <si>
    <t>Tráquea, Bronquios y Pulmón/1</t>
  </si>
  <si>
    <t xml:space="preserve">Causa </t>
  </si>
  <si>
    <t>Provincia y Comarca indígena</t>
  </si>
  <si>
    <t>(1) Tasa  calculada en base a la estimación de la población total por 100,000 habitantes, al 1° de julio del año respectivo;  incluidos los melanoma maligno de piel (C44 Piel)</t>
  </si>
  <si>
    <t xml:space="preserve">(1) Tasa  calculada en base a la estimación de la población total por 100,000 habitantes, al 1° de julio del año respectivo; incluidos los melanoma de piel (C44 Piel) </t>
  </si>
  <si>
    <t>Panamá Oeste/1</t>
  </si>
  <si>
    <t>(1)  Provincia de Panama Oeste, creada mediante la Ley No.119 del 30 de diciembre de 2013.</t>
  </si>
  <si>
    <t>Tumor maligno de melanoma maligno de piel</t>
  </si>
  <si>
    <t>Cuadro 24.1. MORTALIDAD EN LA REPÚBLICA DE PANAMÁ, POR GRUPO DE EDAD, SEGÚN CAUSA Y SEXO, AÑO 2016. (conclusión)</t>
  </si>
  <si>
    <t>EQUIPO DE REGES DEL REGISTRO NACIONAL DEL  CANCER DE PANAMA POR PROVINCIA</t>
  </si>
  <si>
    <t>pob total</t>
  </si>
  <si>
    <t>mayores de 15 h</t>
  </si>
  <si>
    <t>mayores de 15 m</t>
  </si>
  <si>
    <t>Ngobe-Bugle</t>
  </si>
  <si>
    <t>Panama</t>
  </si>
  <si>
    <t>Panama Oeste</t>
  </si>
  <si>
    <t xml:space="preserve">Provincias  </t>
  </si>
  <si>
    <t>Embera</t>
  </si>
  <si>
    <t xml:space="preserve">Panama </t>
  </si>
  <si>
    <t>Kuna              Yala</t>
  </si>
  <si>
    <t>HOMBRES…………….</t>
  </si>
  <si>
    <t>Nota:incluidos los melanoma de piel (C44 Piel); C50  datos de mama  (excluye mama masculina)</t>
  </si>
  <si>
    <t>Nota:incluidos los melanoma de piel (C44 Piel)</t>
  </si>
  <si>
    <t>(2) Tasas Específicas: calculada en base a la población mayor de 15 años, según sexo, por 100 ,000 habitantes, al 1º de julio del año respectivo.</t>
  </si>
  <si>
    <t>(2) Tasas Específicas: calculada en base a la población  mayor de 15 años, según sexo, por 100 ,000 habitantes, al 1º de julio del año respectivo.</t>
  </si>
  <si>
    <t>Etiquetas de fila</t>
  </si>
  <si>
    <t>COMARCA EMBERA</t>
  </si>
  <si>
    <t>COMARCA KUNA YALA</t>
  </si>
  <si>
    <t>COMARCA NGÄBE BUGLE</t>
  </si>
  <si>
    <t>PANAMÁ OESTE</t>
  </si>
  <si>
    <t>1</t>
  </si>
  <si>
    <t>2</t>
  </si>
  <si>
    <t>Melanoma maligno de la piel</t>
  </si>
  <si>
    <t>2015……………………</t>
  </si>
  <si>
    <t>2015…………………………..</t>
  </si>
  <si>
    <t>Total General</t>
  </si>
  <si>
    <t>Regiones de Salud</t>
  </si>
  <si>
    <t>Cuello del útero</t>
  </si>
  <si>
    <t>Cuerpo del útero</t>
  </si>
  <si>
    <t>KATHERINE MICHELL RAMOS PONEVACS</t>
  </si>
  <si>
    <t>CILIAN JESIVETT RANGEL CRUZ</t>
  </si>
  <si>
    <t>LAURA MAGALLYS MIRANDA CARREÑO</t>
  </si>
  <si>
    <t>Colaboradora Técnica, RNCP</t>
  </si>
  <si>
    <t xml:space="preserve">Supervisora, RNCP  </t>
  </si>
  <si>
    <t>Cifras preliminares o provisionales</t>
  </si>
  <si>
    <t>Hosp. de San José de La Palma (MINSA)</t>
  </si>
  <si>
    <t>Región De Salud</t>
  </si>
  <si>
    <t>Instalaciones Públicas Y Privadas Reportando</t>
  </si>
  <si>
    <t>Lista De Patologos</t>
  </si>
  <si>
    <t>Minsa-Diplan</t>
  </si>
  <si>
    <t>Nivel Nacional Departamento De Registros Y Estadísticas De Salud</t>
  </si>
  <si>
    <t>Hospital De Bocas Del Toro</t>
  </si>
  <si>
    <t>No Hay Patólogos- Muestra Que Se Toman Van Al Complejo A. A. Madrid</t>
  </si>
  <si>
    <t>Hospital Aquilino Tejeira</t>
  </si>
  <si>
    <t>Dr. Eric Alexis Real</t>
  </si>
  <si>
    <t>Hospital Rafael Estévez</t>
  </si>
  <si>
    <t>Dra. Melina Labrador</t>
  </si>
  <si>
    <t>Hospital Manuel Amador Guerrero</t>
  </si>
  <si>
    <t>Hospital José D. De Obaldía</t>
  </si>
  <si>
    <t>Hospital Rafael Hernández</t>
  </si>
  <si>
    <t>Dr. Rolando Alvarado                                                                     Dr. Rafael Santamaria</t>
  </si>
  <si>
    <t>Hospital Cecilio Castillero</t>
  </si>
  <si>
    <t>Hospital Gustavo Nelson Collado</t>
  </si>
  <si>
    <t xml:space="preserve"> Los Santos</t>
  </si>
  <si>
    <t>Hospital Joaquín Pablo Franco</t>
  </si>
  <si>
    <t>Dr. Rosendo Diaz</t>
  </si>
  <si>
    <t>Hospital Luis Chicho Fábrega</t>
  </si>
  <si>
    <t>Dr. Rodolfo Gordon</t>
  </si>
  <si>
    <t>Hospital San Miguel Arcángel</t>
  </si>
  <si>
    <t>Dra. Mónica Chávez                                                                     Dra. Teresa Ríos</t>
  </si>
  <si>
    <t>Hospital Susana Jones-CSS</t>
  </si>
  <si>
    <t xml:space="preserve"> Hospital Nicolas A. Solano</t>
  </si>
  <si>
    <t>Dra. Olga Mock                                                                                    Dr. Alfredo Rodriguez Lay</t>
  </si>
  <si>
    <t>Policlínica Santiago Barraza-CSS</t>
  </si>
  <si>
    <t>Dr. Raúl Cañate                                                                                                     Dr. Elías Agreda</t>
  </si>
  <si>
    <t>Hospital De Chepo-CSS</t>
  </si>
  <si>
    <t>Hospital Docente 24 De Diciembre</t>
  </si>
  <si>
    <t>Hospital Santo Tomas</t>
  </si>
  <si>
    <t>Policlínica De Especialidades Pediátricas-CSS</t>
  </si>
  <si>
    <t>Dra. Patricia Gil Del Real                                                                             Dra. Gabriela Martinez                                                                                            Dr. Jorge Hidalgo</t>
  </si>
  <si>
    <t>Hospital Del Niño</t>
  </si>
  <si>
    <t>Hospital Oncológico Nacional</t>
  </si>
  <si>
    <t>Complejo Hospitalario Doctor A. A.   Madrid</t>
  </si>
  <si>
    <t>Hospital Nacional</t>
  </si>
  <si>
    <t>Dr. Juan Ramón Arosemena                                                        Dra. Ana Porcell Lopez</t>
  </si>
  <si>
    <t>Hospital Punta Pacífica</t>
  </si>
  <si>
    <t xml:space="preserve">Dra. Diana Cortes                                                                                  Dra. Milantia Roy                           </t>
  </si>
  <si>
    <t>Hospital Centro Médico De Paitilla</t>
  </si>
  <si>
    <t xml:space="preserve">Dr. Antonio Saiz           </t>
  </si>
  <si>
    <t>Hospital San Fernando</t>
  </si>
  <si>
    <t>Dr. Juan Luis Surgeon                                                                         Dra. Patricia Gil Del Real</t>
  </si>
  <si>
    <t>Hospital Santa Fe</t>
  </si>
  <si>
    <t>Dr. Rolando Milord</t>
  </si>
  <si>
    <t>Hospital De Rio Abajo</t>
  </si>
  <si>
    <t>Hospital Panamericano</t>
  </si>
  <si>
    <t>Licdo Heber Castillo (Fitopatologo)                                                                         Dra. Gabriela Martinez</t>
  </si>
  <si>
    <t>Hospital Caribe</t>
  </si>
  <si>
    <t>Dra. Yaribel Gonzalez</t>
  </si>
  <si>
    <t>Clínica Hosp. Mae Lewis</t>
  </si>
  <si>
    <t>Dr. Rafael Santamaria</t>
  </si>
  <si>
    <t>Hospital Chiriquí</t>
  </si>
  <si>
    <t>Dr. Rafael Santamaria                                                                                Dr. Rolando Alvarado                                                                                            Dra. María Edilma Arauz                                                                                           Dra. Liliana De Gracia</t>
  </si>
  <si>
    <t>Clínica. Hosp.  San J.Bautista</t>
  </si>
  <si>
    <t>Dr. Eric Ortega</t>
  </si>
  <si>
    <t>Clínica. Venancio Villarreal</t>
  </si>
  <si>
    <t>Dra. Izneth Rivera                                                                         Dra. Yalibeth Gonzalez                                                              Dra. Gabriela  Jiménez                                                                  Dr. Jose Caballero                                                                        Dra. Svetlana Kotliarova</t>
  </si>
  <si>
    <r>
      <t>Con certificación</t>
    </r>
    <r>
      <rPr>
        <sz val="12"/>
        <rFont val="Times New Roman"/>
        <family val="1"/>
      </rPr>
      <t>: corresponde a las defunciones cuyas causas de muerte fueron certificadas por médicos idóneos</t>
    </r>
  </si>
  <si>
    <r>
      <t>Sin certificación</t>
    </r>
    <r>
      <rPr>
        <sz val="12"/>
        <rFont val="Times New Roman"/>
        <family val="1"/>
      </rPr>
      <t>: se refiere a las defunciones no certificadas por médicos, cuyas causas probables de muerte por los registradores auxiliares, las cuales abarcan en su mayoría y estados morbosos mal definidos, tales como: Fiebre, hidropesía, vómitos y otros.</t>
    </r>
  </si>
  <si>
    <r>
      <t>División política</t>
    </r>
    <r>
      <rPr>
        <sz val="12"/>
        <rFont val="Times New Roman"/>
        <family val="1"/>
      </rPr>
      <t>: la fijación de límites político- administrativos con el objetivo de ordenar debidamente la división de la República, de manera que se adecue a la Constitución y las Leyes Nacionales. Comprende las provincias distritos y corregimientos.</t>
    </r>
  </si>
  <si>
    <r>
      <t>Tasa</t>
    </r>
    <r>
      <rPr>
        <sz val="12"/>
        <rFont val="Times New Roman"/>
        <family val="1"/>
      </rPr>
      <t>: es la razón que indica la frecuencia relativa de la ocurrencia de un hecho en una población dada, dentro de un período determinado, expresándose generalmente esa relación en forma de “un tanto por mil”</t>
    </r>
  </si>
  <si>
    <t>Cie-O      3</t>
  </si>
  <si>
    <t>Tasa(1)</t>
  </si>
  <si>
    <t>Tasa(4)</t>
  </si>
  <si>
    <t>CIE-O   3</t>
  </si>
  <si>
    <t>(2) Tasa Calculada en base a  la población  masculina  por 100,000  habitantes, al 1º de julio del año respectivo.</t>
  </si>
  <si>
    <t>Próstata /2</t>
  </si>
  <si>
    <t>Cuello de útero /3</t>
  </si>
  <si>
    <t>Ovario /3</t>
  </si>
  <si>
    <t>Otras partes y las no especificadas del útero /3</t>
  </si>
  <si>
    <t>Otras partes y las no especificadas del útero/3</t>
  </si>
  <si>
    <t>Mama femenina /3</t>
  </si>
  <si>
    <t>Cervico úterino /3</t>
  </si>
  <si>
    <t>(P) Datos preliminares, en procesos de depuración</t>
  </si>
  <si>
    <t>Panamá Norte</t>
  </si>
  <si>
    <t>Comarca Ngobe-Bugle</t>
  </si>
  <si>
    <t xml:space="preserve">PERSONAL DEL DEPARTAMENTO DE  PATOLOGÍA  </t>
  </si>
  <si>
    <t>PROGRAMA DEL REGISTRO  NACIONAL DEL CÁNCER DE PANAMÁ</t>
  </si>
  <si>
    <t>REPUBLICA DE PANAMÁ</t>
  </si>
  <si>
    <t>DIRECCIÓN DE PLANIFICACIÓN</t>
  </si>
  <si>
    <t>V</t>
  </si>
  <si>
    <t>VI</t>
  </si>
  <si>
    <t>VII</t>
  </si>
  <si>
    <t>9</t>
  </si>
  <si>
    <t>10</t>
  </si>
  <si>
    <t>VIII</t>
  </si>
  <si>
    <t>Licenciada en  Registros y Estadísticas de Salud y Técnica de Archivos Clínicos                                        Jefe Técnica del RNCP.</t>
  </si>
  <si>
    <t>CARLOS  ALBERTO VILLAVICENCIO  ÁVILA,                                                                              ALEJANDRO BARSALLO</t>
  </si>
  <si>
    <t>Dr. Moisés Espino Duran, Equipo Del RNCP Patólogo asesor</t>
  </si>
  <si>
    <t>Casos de Morbilidad</t>
  </si>
  <si>
    <t>Certificación médica:</t>
  </si>
  <si>
    <t>Clasificación geográfica</t>
  </si>
  <si>
    <t>●</t>
  </si>
  <si>
    <t>Tasa de uso generalizado</t>
  </si>
  <si>
    <t>Tasa general</t>
  </si>
  <si>
    <r>
      <t>Tasa de mortalidad por causa</t>
    </r>
    <r>
      <rPr>
        <sz val="12"/>
        <rFont val="Times New Roman"/>
        <family val="1"/>
      </rPr>
      <t xml:space="preserve">: es la relación por cociente, entre el número anual de </t>
    </r>
  </si>
  <si>
    <t>defunciones por determinada causa, habidas en una población y el total de personas, al 1 de julio del año respectivo. Se expresa por 100,000 habitantes</t>
  </si>
  <si>
    <t>Cáncer</t>
  </si>
  <si>
    <t>(4) Tasas Específicas: calculada en base a la población mayor de 15 años, según sexo, por 100 ,000 habitantes, al 1º de julio del año respectivo.</t>
  </si>
  <si>
    <r>
      <t>Tasa</t>
    </r>
    <r>
      <rPr>
        <sz val="12"/>
        <rFont val="Times New Roman"/>
        <family val="1"/>
      </rPr>
      <t xml:space="preserve"> (2)</t>
    </r>
  </si>
  <si>
    <r>
      <t xml:space="preserve">Tasa </t>
    </r>
    <r>
      <rPr>
        <sz val="12"/>
        <rFont val="Times New Roman"/>
        <family val="1"/>
      </rPr>
      <t>(3)</t>
    </r>
  </si>
  <si>
    <r>
      <t>Tasa</t>
    </r>
    <r>
      <rPr>
        <sz val="12"/>
        <rFont val="Times New Roman"/>
        <family val="1"/>
      </rPr>
      <t xml:space="preserve"> (1)</t>
    </r>
  </si>
  <si>
    <t xml:space="preserve">(1)Tasa  calculada en base a la estimación de la población y según provincia por 100,000 habitantes, al 1° de julio del año respectivo. </t>
  </si>
  <si>
    <t>Nota:  Incluidos los melanoma de piel (C44 Piel)</t>
  </si>
  <si>
    <t>Cuello del útero /3</t>
  </si>
  <si>
    <t>Cuello del Utero /3</t>
  </si>
  <si>
    <t>Mama Femenina /3</t>
  </si>
  <si>
    <t xml:space="preserve">Vulva  </t>
  </si>
  <si>
    <t xml:space="preserve">Vagina  </t>
  </si>
  <si>
    <t xml:space="preserve">Ovario  </t>
  </si>
  <si>
    <t xml:space="preserve">Próstata  </t>
  </si>
  <si>
    <t>Los Santo</t>
  </si>
  <si>
    <t>Hospital de Especialidades Pediátricas- (CSS)</t>
  </si>
  <si>
    <t xml:space="preserve">Darién </t>
  </si>
  <si>
    <t xml:space="preserve">Comarca Guna Yala  </t>
  </si>
  <si>
    <t xml:space="preserve">Comarca Näbe Buglé  </t>
  </si>
  <si>
    <t>Region de Salud /Provincia</t>
  </si>
  <si>
    <t>Instalaciones  Reportando</t>
  </si>
  <si>
    <t>Responsables Registro De Cáncer</t>
  </si>
  <si>
    <t>INSTALACIONES  MINSA / CSS</t>
  </si>
  <si>
    <t>RESPONSABLES REGISTRO DE REGES</t>
  </si>
  <si>
    <t>FELIX CORREA, MD</t>
  </si>
  <si>
    <t>Subdirector de Planificación de Salud</t>
  </si>
  <si>
    <t>Director de Planificación de Salud</t>
  </si>
  <si>
    <t>2016…………………………..</t>
  </si>
  <si>
    <t>mayores de 15hm</t>
  </si>
  <si>
    <t>hombre</t>
  </si>
  <si>
    <t>mujer</t>
  </si>
  <si>
    <t>h15+</t>
  </si>
  <si>
    <t>m15+</t>
  </si>
  <si>
    <t>total+15</t>
  </si>
  <si>
    <t>t</t>
  </si>
  <si>
    <t>2018(P)</t>
  </si>
  <si>
    <t>2016…..........................</t>
  </si>
  <si>
    <t>2018 (P)……………</t>
  </si>
  <si>
    <t>TOTAL DEL PAIS</t>
  </si>
  <si>
    <t>HOMBRES</t>
  </si>
  <si>
    <t>PANAMA PROVINCIA</t>
  </si>
  <si>
    <t>COMARCA GUNA YALA</t>
  </si>
  <si>
    <t>COMARCA NGOBE BUGLE</t>
  </si>
  <si>
    <t>&lt; 1 año</t>
  </si>
  <si>
    <t xml:space="preserve">30 a 34 </t>
  </si>
  <si>
    <t xml:space="preserve">35 a 39  </t>
  </si>
  <si>
    <t>Introducción</t>
  </si>
  <si>
    <t>IX</t>
  </si>
  <si>
    <t>X</t>
  </si>
  <si>
    <t>Dr. Cirilo Arturo Lawson  Collymore</t>
  </si>
  <si>
    <t>CIRILO  ARTURO LAWSON COLLYMORE, MD, MPH.</t>
  </si>
  <si>
    <t>Jefe Nacional  de Registros y Estadísticas de Salud.</t>
  </si>
  <si>
    <t>Defunción</t>
  </si>
  <si>
    <t>Es un término genérico que designa un amplio grupo de enfermedades que pueden afectar a cualquier parte del organismo; también se habla de «tumores malignos» o «neoplasias malignas». Una característica definitoria del cáncer es la multiplicación rápida de células anormales que se extienden más allá de sus límites habituales y pueden invadir partes adyacentes del cuerpo o propagarse a otros órganos, un proceso que se denomina «metástasis». Las metástasis son la principal causa de muerte por cáncer.</t>
  </si>
  <si>
    <t>paginas</t>
  </si>
  <si>
    <t>Hospital del Niño                            (MINSA -Patronato)</t>
  </si>
  <si>
    <t>Hospital Santo Tomás                            (MINSA -Patronato)</t>
  </si>
  <si>
    <t>Hospital Oncológico Nacional (MINSA -Patronato)</t>
  </si>
  <si>
    <t xml:space="preserve">Dr. Eric Ortega;                                                                             Dra. Melisa Mosquera </t>
  </si>
  <si>
    <t xml:space="preserve">Dra. Diana Cortes </t>
  </si>
  <si>
    <t xml:space="preserve">Dra. Liliana De Gracia                                                                                             Dr. Arturo Neil Hurtado                                                                  Dra. María Edilma Arauz (Jefe de Patologia)      </t>
  </si>
  <si>
    <t xml:space="preserve">Dr. Erick Ortega                          </t>
  </si>
  <si>
    <t xml:space="preserve">Dr. Erick Ortega                                                                 Dra. Militza Mosquera </t>
  </si>
  <si>
    <t>Lectura Médicos Patólogos del Hospital 24 de Diciembre</t>
  </si>
  <si>
    <t>Procesamiento De Patología - Medicos Patologos del Hospital 24 de Diciembre</t>
  </si>
  <si>
    <t>Dr. Luigi Barrera(Jefe de Patologia)                                                                         Dra. Giselle  Aguirre                                                                       Dra. Diana Cortes                                                                                 Dr. Jaime Arias                                                                              Dr. Moisés Espino                                                                   Dra. Silvia Paz                                                                                            Dra. Mónica Chávez                                                                                                                  Dr. Fernando Bastos                                                                        Dra. Sonia Rivera                                                                                    Dr. Guillermo Earle</t>
  </si>
  <si>
    <t xml:space="preserve">Dra. Ruth Vergara  (Jefe de Patologia)                                                                                                   Dr. David Mosquera                                                                          Dr. Fernando Bastos                                                                                    Dr. Jorge Caballero                                                                                     Dra Ana Porcell                                                                                            Dr. Juan Ramon Arosemena                                                                             Dra. Clarissa De La Cruz                                                                                Dra. Mónica Pinzon                                                                                                                                                                                                                                                                                                Registro De Cáncer Hospitalario   Dra. Nedelka Pinzon Solé (Jefe del Rh)                           </t>
  </si>
  <si>
    <t>Dr. Francisco Guerra Delgado (Jefe de Patologia)                                                                                                      Dr. Alessandro Ganci                                                                    Dr. Ian Castillo                                                                                   Dra. Liz Lezcano                                                                                Dra. Dayra Martinez</t>
  </si>
  <si>
    <t xml:space="preserve">Dr. Rodrigo Villalobos (Jefe de Patologia)                                                                                                Dra. Yaribeth Gonzalez                                                                                                                                             Dra. Irma Barrera                                                                          Dra. Teresa Ríos                                                                        Dra. Nicole Vergara                                                                          Dra. Gabriela Jiménez                                                                                                             Dra. Yurith De Gracia (Residente )                                                        Dra. Iris Gordon  -Residente       </t>
  </si>
  <si>
    <r>
      <t>Comarcas indígenas</t>
    </r>
    <r>
      <rPr>
        <sz val="12"/>
        <rFont val="Times New Roman"/>
        <family val="1"/>
      </rPr>
      <t xml:space="preserve">: división política del estado, sujeta a un régimen especial de administración y organización para los pueblos indígenas en Panamá, regulada por la constitución nacional, las leyes especiales y normas propias del pueblo respectivo. </t>
    </r>
  </si>
  <si>
    <t>Resto de sitios</t>
  </si>
  <si>
    <t>60-64………………………….</t>
  </si>
  <si>
    <t>50-54………………………….</t>
  </si>
  <si>
    <t>40-44………………………….</t>
  </si>
  <si>
    <t>30-39………………………….</t>
  </si>
  <si>
    <t>25-29………………………….</t>
  </si>
  <si>
    <t>20-24………………………….</t>
  </si>
  <si>
    <t>15-19………………………….</t>
  </si>
  <si>
    <t>Tasas Específicas: calculada en base a la población femenina mayor de 15 años,  por 100 ,000 habitantes, al 1º de julio del año respectivo.</t>
  </si>
  <si>
    <t>Invasor</t>
  </si>
  <si>
    <t>In situ</t>
  </si>
  <si>
    <t>70 y  más</t>
  </si>
  <si>
    <t>60 - 69</t>
  </si>
  <si>
    <t>50 - 59</t>
  </si>
  <si>
    <t>40 - 49</t>
  </si>
  <si>
    <t>30 - 39</t>
  </si>
  <si>
    <t>25 - 29</t>
  </si>
  <si>
    <t>20 - 24</t>
  </si>
  <si>
    <t>15 - 19</t>
  </si>
  <si>
    <t>Diagnóstico histopatólogico</t>
  </si>
  <si>
    <t>Indicadores de calidad.</t>
  </si>
  <si>
    <t xml:space="preserve">
Información que proporcionar un informe de evaluación de la calidad (comparabilidad, validez, integridad y oportunidad) de los datos de registro, lo cual evidencia que los casos posean el atributo en la exactitud de los datos como lo son: recogida, codificación e introducción de los datos. 
El criterio diagnóstico nos permite evaluar la calidad de información de la población estudiada y metodología utilizada para la comparabilidad por medio de las diversas "Bases más válidas del diagnóstico" calculados a través de porcentajes. Dentro de los indicadores se ve reflejado el porcentaje de verificación histológica, cuánto es el porcentaje de casos reportados sólo por certificado de defunción y el porcentaje de casos reportados que cumplen criterio de exactitud diagnóstica.
</t>
  </si>
  <si>
    <t>Estos valores nos permiten visualizar en forma rápida, las validaciones y alertas que nos manda el sistema de información en cuanto a la captura y otras inconsistencias. Un ejemplo debe ser que la sumatoria del porcentaje de casos por “sitio primario desconocido”, sitios mal definidos y omisión de edad desconocida, no debe ser mayor a 5% (cinco por ciento), para reflejar la calidad. Igualmente, debe existir un porcentaje de menor a 10 % en los casos reportados solo por defunción. Este porcentaje menor de 10% y es más difícil obtenerlo en los países menos desarrollados, como el nuestro, reflejando la detección tardía de la enfermedad, como lo es la defunción.</t>
  </si>
  <si>
    <t>%   de comparabilidad para RBP</t>
  </si>
  <si>
    <t xml:space="preserve">Total  de Neoplasias </t>
  </si>
  <si>
    <t xml:space="preserve">    Menor o igual a 10%</t>
  </si>
  <si>
    <t xml:space="preserve">    Menor o igual a 3%</t>
  </si>
  <si>
    <t xml:space="preserve">  Mayor o igual a 80%</t>
  </si>
  <si>
    <t xml:space="preserve">    Menor o igual a 5%</t>
  </si>
  <si>
    <r>
      <t xml:space="preserve">Tasa </t>
    </r>
    <r>
      <rPr>
        <sz val="12"/>
        <color theme="1"/>
        <rFont val="Times New Roman"/>
        <family val="1"/>
      </rPr>
      <t>(4)</t>
    </r>
  </si>
  <si>
    <t xml:space="preserve">Cuello del útero </t>
  </si>
  <si>
    <t xml:space="preserve">Próstata </t>
  </si>
  <si>
    <t>11</t>
  </si>
  <si>
    <t>Estas instalaciones de salud realizan exámenes y toman muestras para enviar a instituciones con servicio de  citotecnología y  patología para diagnosticar, realizar informe  y REGES  reportar el caso al RNCP</t>
  </si>
  <si>
    <t>Cuello de útero/2</t>
  </si>
  <si>
    <t>Sistemas Hematopoyético  y Reticuloendotelial</t>
  </si>
  <si>
    <t>Bronquios y Pulmón</t>
  </si>
  <si>
    <t>Higado y Vías Biliares Intrahepáticas</t>
  </si>
  <si>
    <t xml:space="preserve">Dr. Moisés Espino                                                             Dra. Giniva Rodriguez                  </t>
  </si>
  <si>
    <t>Licda. Anais Collado</t>
  </si>
  <si>
    <t>Licdo. José Salinas</t>
  </si>
  <si>
    <t>Licda. Nelva Agrazal</t>
  </si>
  <si>
    <t>Hospital Dionisio Arrocha (CSS)</t>
  </si>
  <si>
    <t>Hospital Sergio Núñez  (MINSA)</t>
  </si>
  <si>
    <t>Hospital Anita Moreno  (MINSA)</t>
  </si>
  <si>
    <t>Hospital de Tonosí  (MINSA)</t>
  </si>
  <si>
    <t>Hospital Luis H. Moreno   (MINSA)</t>
  </si>
  <si>
    <t>Hospital Ezequiel Abadía (CSS)</t>
  </si>
  <si>
    <t>Hospital Francisco Javier e Cañazas (MINSA)</t>
  </si>
  <si>
    <t>2019(P)</t>
  </si>
  <si>
    <t xml:space="preserve">AÑO: 2017 oficial </t>
  </si>
  <si>
    <t>2018-2019 preliminar</t>
  </si>
  <si>
    <t>Cuadro 1. Indicadores de calidad, año: 2017</t>
  </si>
  <si>
    <t>Cuadro 3. Casos y tasas de tumores malignos en la República de Panamá,  por sexo, según sitio anatómico, año: 2017</t>
  </si>
  <si>
    <t>Cuadro 4. Casos y tasas de tumores malignos en la República de Panamá, por sexo, según sitio anatómico, año: 2018/p</t>
  </si>
  <si>
    <t>Cuadro 5. Casos y tasas de tumores malignos en la República de Panamá, por sexo, según sitio anatómico, año: 2019/p</t>
  </si>
  <si>
    <t>Cuadro 6. Casos y tasas específicas de tumores malignos de Mama, Cuello de Útero y Próstata en la República de Panamá, Por Sexo. Años: 2017-2019</t>
  </si>
  <si>
    <t>Cuadro 7. Casos y tasas de tumores malignos de los principales sitios anatómicos, por sexo, según año de ocurrencia, años: 2015-2019/p</t>
  </si>
  <si>
    <t>Cuadro 8.  Casos y tasas de  tumores malignos en la República de Panamá, por lugar de residencia, año: 2017</t>
  </si>
  <si>
    <t>Cuadro 9. Casos y tasas  de tumores malignos de los principales sitios anatómicos, en la República de Panamá, por año, según provincia: 2015 - 2019/p</t>
  </si>
  <si>
    <t>Cuadro 10. Casos y tasas de tumores malignos en la República de Panamá, por grupos de edad, según sitio anatómico, año: 2017</t>
  </si>
  <si>
    <t>Cuadro 11. Casos de tumores malignos en la República de Panamá, por provincia, según grupos de edad, año: 2017</t>
  </si>
  <si>
    <t xml:space="preserve">Cuadro 12. Casos y tasas de tumores malignos en la República de Panamá, por Región de Salud, según sitio anatómico, año: 2017  </t>
  </si>
  <si>
    <t>Cuadro14. Casos y tasas de tumor maligno de cuello del útero por diagnóstico histopatológico, in situ e invasor, por grupo de edad, años:  2015- 2019</t>
  </si>
  <si>
    <t>Cuado 16. Defunciones y tasas de principales tumores malignos por sexo, según año de ocurrencia: 2015 - 2019</t>
  </si>
  <si>
    <t>Cuadro 22. Mortalidad en la República de Panamá, por grupo de edad, según causa y sexo, año 2017</t>
  </si>
  <si>
    <t>Cuadro 23. Mortalidad en la República de Panamá, por grupo de edad, según causa y sexo, año 2018</t>
  </si>
  <si>
    <t>Cuadro 24. Mortalidad en la República de Panamá, por grupo de edad, según causa y sexo, año 2019</t>
  </si>
  <si>
    <t>Cuadro 25. Mortalidad en la República de Panamá, por provincia y comarca indígena, según causa y sexo, año 2017</t>
  </si>
  <si>
    <t>Cuadro 26. Mortalidad en la República de Panamá, por provincia y comarca indígena, según causa y sexo, año 2018</t>
  </si>
  <si>
    <t>Cuadro 27. Mortalidad en la República de Panamá, por provincia y comarca indígena, según causa y sexo, año 2019</t>
  </si>
  <si>
    <t>2017…............</t>
  </si>
  <si>
    <t>2018 (P)………</t>
  </si>
  <si>
    <t>2019 (P)………</t>
  </si>
  <si>
    <t>2019(P)……………</t>
  </si>
  <si>
    <t>2017…......................</t>
  </si>
  <si>
    <t>Cuadro 1. INDICADORES DE CALIDAD, AÑO: 2017</t>
  </si>
  <si>
    <t>EDUARDO NAVALO</t>
  </si>
  <si>
    <t>Licecnciado en Registros y Estadísticas de Salud</t>
  </si>
  <si>
    <t>Cuadro 2. CASOS DE TUMORES MALIGNOS EN LA REPÚBLICA DE PANAMÁ, POR AÑO DE OCURRENCIA, SEGÚN PROVINCIA Y COMARCA INDÍGENA, AÑOS: 2015 - 2019</t>
  </si>
  <si>
    <t>Cuadro 2. Casos de tumores malignos en la República de Panamá, por año de ocurrencia, según provincia, años: 2015 – 2019</t>
  </si>
  <si>
    <t>Grafica 1. Casos de tumores malignos en la República de Panamá, por año de ocurrencia, según provincia años 2015-2019</t>
  </si>
  <si>
    <t>Cuadro 13. Tasa de tumores malignos, en la República de Panamá, por año, según sitio anatómico, años: 2015 -2019/p</t>
  </si>
  <si>
    <t>Grafica 2. Tasa de tumores malignos, en la República de Panamá, por año, según sitio anatómico años: 2015-2019</t>
  </si>
  <si>
    <t>Caudro 15. Defunciones y tasas por tumores malignos en la República de Panamá, según provincia, por año de ocurrencia: 2015-2019</t>
  </si>
  <si>
    <t>Cuadro 21. Tasas de defunciones de tumores malignos, según  sitio anatómico, por años de ocurrencia, años: 2015-2019</t>
  </si>
  <si>
    <t>Grafica 3. Tasas de  defunciones de tumores malignos , según sitio anatómico, por año de ocurrencia: 2015-2019</t>
  </si>
  <si>
    <t>t15</t>
  </si>
  <si>
    <t>h15</t>
  </si>
  <si>
    <t>m15</t>
  </si>
  <si>
    <t>embera</t>
  </si>
  <si>
    <t>BRONQUIOS Y PULMÓN</t>
  </si>
  <si>
    <t>CUELLO UTERINO</t>
  </si>
  <si>
    <t>CUERPO UTERINO</t>
  </si>
  <si>
    <t>ESTÓMAGO</t>
  </si>
  <si>
    <t>GLÁNDULA PROSTÁTICA</t>
  </si>
  <si>
    <t>MAMA</t>
  </si>
  <si>
    <t>OVARIO</t>
  </si>
  <si>
    <t>PIEL</t>
  </si>
  <si>
    <t>VAGINA</t>
  </si>
  <si>
    <t>VULVA</t>
  </si>
  <si>
    <t>Comarca Ngöbe Buglé</t>
  </si>
  <si>
    <t>cuadros1</t>
  </si>
  <si>
    <t>MAMA femenina</t>
  </si>
  <si>
    <t>Cuadro 12. CASOS DE TUMORES MALIGNOS EN LA REPÚBLICA DE PANAMÁ, POR REGIÓN DE SALUD, SEGÚN SITIO ANATOMICO,  AÑO: 2017 (Conclusión)</t>
  </si>
  <si>
    <t>Cuadro 12. CASOS DE TUMORES MALIGNOS EN LA REPÚBLICA DE PANAMÁ, POR REGIÓN DE SALUD, SEGÚN SITIO ANATOMICO,  AÑO: 2017 Continuación</t>
  </si>
  <si>
    <t>AGOSTO, 2021</t>
  </si>
  <si>
    <t xml:space="preserve">El Registro Nacional de Cáncer de Panamá (RNCP), constituye una herramienta valiosa para la difusión de las neoplasias ocurridas en Panamá y a la vez, es una fuente de información idónea que contribuye al proceso de toma de decisiones en materia sanitaria. </t>
  </si>
  <si>
    <t>Este registro, revela los diagnósticos de los pacientes que son afectados por esta penosa enfermedad según niveles de atención, e igualmente destaca, cómo el cáncer ha ocupado por muchos años, los primeros lugares entre las causas de defunciones en todo el país.</t>
  </si>
  <si>
    <t>El proceso de gestión en salud procura que los profesionales que registran los datos de las neoplasias cuenten con mecanismos y herramientas accesibles y modernas, que permitan generar la data actualizada, como lo es, el sistema de recolección y captura vía Web. Este sistema ha permitido recolectar la data sobre esta enfermedad con la oportunidad requerida y la obtención de datos con calidad del registro.</t>
  </si>
  <si>
    <t>Estas experiencias, han contribuido a la eficacia del registro, a través de la asesoría de expertos en la materia, siendo la última visita, la realizada por los investigadores, Dra. Constanza Pardo, del Instituto Nacional de Cancerología – INC Bogotá, Colombia y Dr. Enrique Gil, Asesor Subregional para América del Sur en Enfermedades Crónicas No Transmisibles de la OPS/OMS. Se mantienen los nexos con las organizaciones afines, en forma virtual y a través de correos electrónicos, con los Registros de Cáncer de Perú, Uruguay, Cali, Argentina, Costa Rica, Ecuador y la apertura a todos los registros que contacten desde cualquier latitud.</t>
  </si>
  <si>
    <r>
      <t xml:space="preserve">Igualmente, ha permitido el intercambio profesional con diversas agencias, entre ellas, la </t>
    </r>
    <r>
      <rPr>
        <sz val="14"/>
        <color theme="1"/>
        <rFont val="Times New Roman"/>
        <family val="1"/>
      </rPr>
      <t>Agencia Internacional para la Investigación del Cáncer (IARC), la Asociación Internacional de Registros de Cáncer (IACR) y la Iniciativa Mundial para el Desarrollo de los Registros de Cáncer (GICR), brazo extensivo y ejecutor para América Latina.</t>
    </r>
  </si>
  <si>
    <t xml:space="preserve">La publicación oficial del año 2017 incluye cifras preliminares de los años 2018-2019, en el contexto del COVID-19, situación de salud global que repercute en diferentes ámbitos y afecta a todos los países del mundo con sus secuelas de enfermedad y muerte; pese a lo anterior, la recolección de los datos sobre las neoplasias en el país se sigue produciendo, aunque con una intensidad menor, pero ha sido exitosa en forma razonable, hasta el 2020. </t>
  </si>
  <si>
    <t>1. Contraloría General de la República de Panamá, Estadísticas vitales, volumen iii - defunciones: años  2015, 2016, 2017, 2018, 2019. Cuadro 221-18. Defunciones y Tasas de  Mortalidad en la República, por Certificación Médica, según causa, según años: 2015, 2016, 2017, 2018, 2019</t>
  </si>
  <si>
    <t>Colaborador Técnica, RNCP</t>
  </si>
  <si>
    <t>Cuadro 3. CASOS Y TASAS DE  TUMORES MALIGNOS EN LA REPÚBLICA DE PANAMA, POR SEXO, SEGÚN SITIO ANATÓMICO, AÑO: 2017</t>
  </si>
  <si>
    <t>Cuadro 4. CASOS Y TASAS DE  TUMORES MALIGNOS EN LA REPÚBLICA DE PANAMA, POR SEXO, SEGÚN SITIO ANATÓMICO, AÑO: 2018/P</t>
  </si>
  <si>
    <t>Cuadro 5. CASOS Y TASAS DE  TUMORES MALIGNOS EN LA REPÚBLICA DE PANAMA, POR SEXO, SEGÚN SITIO ANATÓMICO, AÑO: 2019/P</t>
  </si>
  <si>
    <t>Cuadro 6. CASOS Y TASAS ESPECIFICAS  DE  TUMORES MALIGNOS DE MAMA, CUELLO DE ÚTERO Y PRÓSTATA EN LA REPÚBLICA DE PANAMA, POR SEXO. AÑOS: 2017-2019</t>
  </si>
  <si>
    <t>Cuadro 7. CASOS Y TASAS DE TUMORES MALIGNOS DE LOS PRINCIPALES SITIOS, POR SEXO, SEGÚN AÑO DE OCURRENCIA: 2015-2019</t>
  </si>
  <si>
    <t>Cuadro 8. CASOS Y TASAS DE  TUMORES MALIGNOS EN LA REPÚBLICA DE PANAMÁ, POR PROVINCIA Y COMARCA INDÍGENA DE RESIDENCIA, AÑO: 2017</t>
  </si>
  <si>
    <t>Cuadro 8. CASOS Y TASAS DE  TUMORES MALIGNOS EN LA REPÚBLICA DE PANAMÁ, POR PROVINCIA Y COMARCA INDÍGENA DE RESIDENCIA, AÑO: 2017 (conclusión)</t>
  </si>
  <si>
    <t>Cuadro 9. CASOS Y TASAS DE TUMORES MALIGNOS DE LOS PRINCIPALES SITIOS ANATÓMICOS, POR PROVINCIA, SEGÚN AÑO DE OCURRENCIA: 2015-2019</t>
  </si>
  <si>
    <t>Cuadro 9. CASOS Y TASAS DE TUMORES MALIGNOS DE LOS PRINCIPALES SITIOS ANATÓMICOS, POR PROVINCIA, SEGÚN AÑO DE OCURRENCIA: 2015-2019 (conclusión)</t>
  </si>
  <si>
    <t>Cuadro 10. CASOS Y TASAS DE TUMORES MALIGNOS EN LA REPÚBLICA DE PANAMÁ, POR GRUPOS DE EDAD, SEGÚN SITIO ANATÓMICO, AÑO: 2017</t>
  </si>
  <si>
    <t>Cuadro 10. CASOS Y TASAS DE TUMORES MALIGNOS EN LA REPÚBLICA DE PANAMÁ, POR GRUPOS DE EDAD, SEGÚN SITIO ANATÓMICO, AÑO: 2017(continuación).</t>
  </si>
  <si>
    <t>Cuadro 10. CASOS Y TASAS DE TUMORES MALIGNOS EN LA REPÚBLICA DE PANAMÁ, POR GRUPOS DE EDAD, SEGÚN SITIO ANATÓMICO, AÑO: 2017(conclusión).</t>
  </si>
  <si>
    <t>Cuadro 11. CASOS DE TUMORES MALIGNOS EN LA REPÚBLICA DE PANAMÁ, POR PROVINCIA Y COMARCA INDÍGENA, SEGÚN GRUPOS DE EDAD,  AÑO: 2017</t>
  </si>
  <si>
    <t>Cuadro 12. CASOS DE TUMORES MALIGNOS EN LA REPÚBLICA DE PANAMÁ, POR REGIÓN DE SALUD, SEGÚN SITIO ANATOMICO,  AÑO: 2017</t>
  </si>
  <si>
    <t>Cuadro 12. CASOS DE TUMORES MALIGNOS EN LA REPÚBLICA DE PANAMÁ, POR REGIÓN DE SALUD, SEGÚN SITIO ANATOMICO,  AÑO: 2017 (Continuación)</t>
  </si>
  <si>
    <t>Cuadro 14. CASOS Y TASAS DE TUMOR MALIGNO DE CUELLO DEL UTERO POR DIAGNÓSTICO HISTOPATOLÓGICO, IN SITU E INVASOR, POR GRUPO DE EDAD, AÑOS:  2015- 2019</t>
  </si>
  <si>
    <t>Cuadro 15.  DEFUNCIONES  POR TUMORES MALIGNOS EN LA REPÚBLICA DE PANAMÁ, SEGÚN PROVINCIA Y COMARCA INDÍGENA, POR AÑOS DE OCURRENCIA: 2015-2019</t>
  </si>
  <si>
    <t>Cuadro 16. DEFUNCIONES Y TASAS DE PRINCIPALES TUMORES MALIGNOS POR SEXO, SEGÚN AÑOS DE OCURRENCIA: 2015-2019</t>
  </si>
  <si>
    <t>Cuadro 17. DEFUNCIONES Y TASAS DE TUMORES MALIGNOS CON CERTIFICACIÓN MÉDICA, EN LA REPÚBLICA DE PANAMÁ, POR SEXO, SEGÚN SITIOS ANATÓMICOS, AÑO: 2017</t>
  </si>
  <si>
    <t>Cuadro 18. DEFUNCIONES Y TASAS DE TUMORES MALIGNOS CON CERTIFICACIÓN MÉDICA, EN LA REPÚBLICA DE PANAMÁ, POR SEXO, SEGÚN SITIOS ANATÓMICOS, AÑO: 2018</t>
  </si>
  <si>
    <t>Cuadro 19. DEFUNCIONES Y TASAS DE TUMORES MALIGNOS CON CERTIFICACIÓN MÉDICA, EN LA REPÚBLICA DE PANAMÁ, POR SEXO, SEGÚN SITIOS ANATÓMICOS, AÑO: 2019</t>
  </si>
  <si>
    <t>Cuadro 20. DEFUNCIONES Y TASAS DE TUMORES MALIGNOS, SEGÚN SITIO ANATÓMICO, POR AÑOS DE OCURRENCIA: 2015 - 2019</t>
  </si>
  <si>
    <t>Cuadro 21. TASAS DE LAS PRINCIPALES DEFUNCIONES DE  TUMORES MALIGNOS, SEGÚN  SITIO ANATÓMICO, POR AÑOS DE OCURRENCIA: 2015-2019</t>
  </si>
  <si>
    <t>Cuadro 17.  Defunciones y tasas de tumores malignos con certificación médica, en la República de Panamá, por sexo, según sitios anatómicos, año: 2017</t>
  </si>
  <si>
    <t>Cuadro 18. Defunciones y tasas de tumores malignos con certificación médica, en la República de Panamá, por sexo, según sitios anatómicos, año: 2018</t>
  </si>
  <si>
    <t>Cuadro 19. Defunciones y tasas de tumores malignos con certificación médica, en la República de Panamá, por sexo, según sitios anatómicos, año: 2019</t>
  </si>
  <si>
    <t>Cuadro 20.  Defunciones y tasas de principales tumores malignos, según sitio anatómico, por años de ocurrencia: 2015– 2019</t>
  </si>
  <si>
    <t>Indicadores de calidad</t>
  </si>
  <si>
    <t>XI</t>
  </si>
  <si>
    <t>Cuadro 22. MORTALIDAD EN LA REPÚBLICA DE PANAMÁ, POR GRUPO DE EDAD, SEGÚN CAUSA Y SEXO, AÑO: 2017</t>
  </si>
  <si>
    <t>Cuadro 22. MORTALIDAD EN LA REPÚBLICA DE PANAMÁ, POR GRUPO DE EDAD, SEGÚN CAUSA Y SEXO, AÑO: 2017 (continuación)</t>
  </si>
  <si>
    <t>Cuadro 22.  MORTALIDAD EN LA REPÚBLICA DE PANAMÁ, POR GRUPO DE EDAD, SEGÚN CAUSA Y SEXO, AÑO: 2017. (conclusión)</t>
  </si>
  <si>
    <t>Cuadro 22.  MORTALIDAD EN LA REPÚBLICA DE PANAMÁ, POR GRUPO DE EDAD, SEGÚN CAUSA Y SEXO, AÑO: 2017. (continuación)</t>
  </si>
  <si>
    <t>Cuadro 23. MORTALIDAD EN LA REPÚBLICA DE PANAMÁ, POR GRUPO DE EDAD, SEGÚN CAUSA Y SEXO, AÑO: 2018</t>
  </si>
  <si>
    <t>Cuadro 23. MORTALIDAD EN LA REPÚBLICA DE PANAMÁ, POR GRUPO DE EDAD, SEGÚN CAUSA Y SEXO, AÑO: 2018 (continuación)</t>
  </si>
  <si>
    <t>Cuadro 23.  MORTALIDAD EN LA REPÚBLICA DE PANAMÁ, POR GRUPO DE EDAD, SEGÚN CAUSA Y SEXO, AÑO: 2018. (conclusión)</t>
  </si>
  <si>
    <t>Cuadro 23.  MORTALIDAD EN LA REPÚBLICA DE PANAMÁ, POR GRUPO DE EDAD, SEGÚN CAUSA Y SEXO, AÑO: 2018. (continuación)</t>
  </si>
  <si>
    <t>Cuadro 24. MORTALIDAD EN LA REPÚBLICA DE PANAMÁ, POR GRUPO DE EDAD, SEGÚN CAUSA Y SEXO, AÑO: 2019</t>
  </si>
  <si>
    <t>Cuadro 24. MORTALIDAD EN LA REPÚBLICA DE PANAMÁ, POR GRUPO DE EDAD, SEGÚN CAUSA Y SEXO, AÑO: 2019  (continuación)</t>
  </si>
  <si>
    <t>Cuadro 25. MORTALIDAD EN LA REPÚBLICA DE PANAMÁ, POR PROVINCIA Y COMARCA INDIGENA, SEGÚN CAUSA Y SEXO, AÑO: 2017 (conclusión)</t>
  </si>
  <si>
    <t>Cuadro 24. MORTALIDAD EN LA REPÚBLICA DE PANAMÁ, POR GRUPO DE EDAD, SEGÚN CAUSA Y SEXO, AÑO: 2019. (conclusión)</t>
  </si>
  <si>
    <t>Cuadro 24. MORTALIDAD EN LA REPÚBLICA DE PANAMÁ, POR GRUPO DE EDAD, SEGÚN CAUSA Y SEXO, AÑO: 2019. (continuación)</t>
  </si>
  <si>
    <t>Cuadro 25. MORTALIDAD EN LA REPÚBLICA DE PANAMÁ, POR PROVINCIA Y COMARCA INDIGENA, SEGÚN CAUSA Y SEXO, AÑO: 2017</t>
  </si>
  <si>
    <t>Cuadro 26. MORTALIDAD EN LA REPÚBLICA DE PANAMÁ, POR PROVINCIA Y COMARCA INDIGENA, SEGÚN CAUSA Y SEXO, AÑO: 2018</t>
  </si>
  <si>
    <t>Cuadro 26. MORTALIDAD EN LA REPÚBLICA DE PANAMÁ, POR PROVINCIA Y COMARCA INDIGENA, SEGÚN CAUSA Y SEXO, AÑO: 2018 (conclusión)</t>
  </si>
  <si>
    <t>Cuadro 27. MORTALIDAD EN LA REPÚBLICA DE PANAMÁ, POR PROVINCIA Y COMARCA INDIGENA, SEGÚN CAUSA Y SEXO, AÑO: 2019 (conclusión)</t>
  </si>
  <si>
    <t>Cuadro 27. MORTALIDAD EN LA REPÚBLICA DE PANAMÁ, POR PROVINCIA Y COMARCA INDIGENA, SEGÚN CAUSA Y SEXO, AÑO: 2019</t>
  </si>
  <si>
    <t>Cuadro 13. TASAS DE PRINCIPALES TUMORES MALIGNOS, EN LA REPÚBLICA DE PANAMÁ POR AÑO, SEGÚN SITIO ANATÓMICO, AÑOS: 2015-2019</t>
  </si>
  <si>
    <t>Años de ocurrencia</t>
  </si>
  <si>
    <t>ALVIS M. RUILOBA VILLARREAL, Licenciado en  Registros Médicos y Estadísticas de Salud y Maestría en Alta Gerencia en Salud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</si>
</sst>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00\ [$€]_-;\-* #,##0.00\ [$€]_-;_-* &quot;-&quot;??\ [$€]_-;_-@_-"/>
    <numFmt numFmtId="165" formatCode="#,##0\ &quot;$&quot;;[Red]\-#,##0\ &quot;$&quot;"/>
    <numFmt numFmtId="166" formatCode="General_)"/>
    <numFmt numFmtId="167" formatCode="0.0"/>
    <numFmt numFmtId="168" formatCode="#,##0.0"/>
    <numFmt numFmtId="169" formatCode="0.000"/>
    <numFmt numFmtId="170" formatCode="_(* #,##0.0_);_(* \(#,##0.0\);_(* &quot;-&quot;??_);_(@_)"/>
  </numFmts>
  <fonts count="159" x14ac:knownFonts="1">
    <font>
      <sz val="11"/>
      <color theme="1"/>
      <name val="Calibri"/>
      <family val="2"/>
      <scheme val="minor"/>
    </font>
    <font>
      <sz val="11"/>
      <color theme="1"/>
      <name val="Calibri"/>
      <family val="2"/>
      <scheme val="minor"/>
    </font>
    <font>
      <sz val="11"/>
      <color theme="0"/>
      <name val="Calibri"/>
      <family val="2"/>
      <scheme val="minor"/>
    </font>
    <font>
      <sz val="11"/>
      <color theme="1"/>
      <name val="Times New Roman"/>
      <family val="1"/>
    </font>
    <font>
      <sz val="11"/>
      <name val="Tms Rmn"/>
    </font>
    <font>
      <sz val="10"/>
      <name val="Book Antiqua"/>
      <family val="1"/>
    </font>
    <font>
      <sz val="11"/>
      <color indexed="8"/>
      <name val="Calibri"/>
      <family val="2"/>
    </font>
    <font>
      <sz val="11"/>
      <color theme="1"/>
      <name val="Times New Roman"/>
      <family val="2"/>
    </font>
    <font>
      <sz val="10"/>
      <name val="Arial"/>
      <family val="2"/>
    </font>
    <font>
      <sz val="10"/>
      <name val="Bookman Old Style"/>
      <family val="1"/>
    </font>
    <font>
      <sz val="12"/>
      <name val="Courier"/>
      <family val="3"/>
    </font>
    <font>
      <sz val="12"/>
      <name val="Arial"/>
      <family val="2"/>
    </font>
    <font>
      <b/>
      <sz val="14"/>
      <color theme="1"/>
      <name val="Times New Roman"/>
      <family val="1"/>
    </font>
    <font>
      <sz val="12"/>
      <color theme="1"/>
      <name val="Times New Roman"/>
      <family val="1"/>
    </font>
    <font>
      <sz val="12"/>
      <color rgb="FF000000"/>
      <name val="Times New Roman"/>
      <family val="1"/>
    </font>
    <font>
      <sz val="11"/>
      <name val="Times New Roman"/>
      <family val="1"/>
    </font>
    <font>
      <sz val="11"/>
      <color theme="0"/>
      <name val="Times New Roman"/>
      <family val="1"/>
    </font>
    <font>
      <sz val="11"/>
      <color indexed="9"/>
      <name val="Calibri"/>
      <family val="2"/>
    </font>
    <font>
      <sz val="11"/>
      <color indexed="20"/>
      <name val="Calibri"/>
      <family val="2"/>
    </font>
    <font>
      <sz val="11"/>
      <color indexed="58"/>
      <name val="Calibri"/>
      <family val="2"/>
    </font>
    <font>
      <b/>
      <sz val="11"/>
      <color indexed="52"/>
      <name val="Calibri"/>
      <family val="2"/>
    </font>
    <font>
      <b/>
      <sz val="11"/>
      <color indexed="9"/>
      <name val="Calibri"/>
      <family val="2"/>
    </font>
    <font>
      <sz val="11"/>
      <color indexed="52"/>
      <name val="Calibri"/>
      <family val="2"/>
    </font>
    <font>
      <sz val="10"/>
      <color theme="3" tint="-0.249977111117893"/>
      <name val="Arial"/>
      <family val="2"/>
    </font>
    <font>
      <b/>
      <sz val="11"/>
      <color indexed="62"/>
      <name val="Calibri"/>
      <family val="2"/>
    </font>
    <font>
      <sz val="11"/>
      <color indexed="6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5"/>
      <color indexed="62"/>
      <name val="Calibri"/>
      <family val="2"/>
    </font>
    <font>
      <b/>
      <sz val="13"/>
      <color indexed="62"/>
      <name val="Calibri"/>
      <family val="2"/>
    </font>
    <font>
      <b/>
      <sz val="18"/>
      <color indexed="62"/>
      <name val="Cambria"/>
      <family val="2"/>
    </font>
    <font>
      <b/>
      <sz val="11"/>
      <color indexed="8"/>
      <name val="Calibri"/>
      <family val="2"/>
    </font>
    <font>
      <sz val="12"/>
      <name val="Times New Roman"/>
      <family val="1"/>
    </font>
    <font>
      <b/>
      <sz val="12"/>
      <name val="Times New Roman"/>
      <family val="1"/>
    </font>
    <font>
      <i/>
      <sz val="11"/>
      <name val="Times New Roman"/>
      <family val="1"/>
    </font>
    <font>
      <sz val="11"/>
      <color theme="0" tint="-0.34998626667073579"/>
      <name val="Times New Roman"/>
      <family val="1"/>
    </font>
    <font>
      <b/>
      <sz val="14"/>
      <name val="Times New Roman"/>
      <family val="1"/>
    </font>
    <font>
      <sz val="14"/>
      <name val="Times New Roman"/>
      <family val="1"/>
    </font>
    <font>
      <sz val="14"/>
      <color theme="1"/>
      <name val="Times New Roman"/>
      <family val="1"/>
    </font>
    <font>
      <b/>
      <sz val="16"/>
      <name val="Times New Roman"/>
      <family val="1"/>
    </font>
    <font>
      <b/>
      <sz val="18"/>
      <name val="Times New Roman"/>
      <family val="1"/>
    </font>
    <font>
      <sz val="16"/>
      <name val="Times New Roman"/>
      <family val="1"/>
    </font>
    <font>
      <sz val="14"/>
      <color rgb="FF000000"/>
      <name val="Times New Roman"/>
      <family val="1"/>
    </font>
    <font>
      <sz val="18"/>
      <name val="Times New Roman"/>
      <family val="1"/>
    </font>
    <font>
      <sz val="18"/>
      <color theme="1"/>
      <name val="Times New Roman"/>
      <family val="1"/>
    </font>
    <font>
      <sz val="14"/>
      <color indexed="8"/>
      <name val="Times New Roman"/>
      <family val="1"/>
    </font>
    <font>
      <sz val="10"/>
      <name val="Arial"/>
      <family val="2"/>
    </font>
    <font>
      <sz val="14"/>
      <color theme="0" tint="-0.34998626667073579"/>
      <name val="Times New Roman"/>
      <family val="1"/>
    </font>
    <font>
      <sz val="14"/>
      <color indexed="10"/>
      <name val="Times New Roman"/>
      <family val="1"/>
    </font>
    <font>
      <sz val="16"/>
      <color theme="1"/>
      <name val="Times New Roman"/>
      <family val="1"/>
    </font>
    <font>
      <b/>
      <sz val="16"/>
      <color theme="1"/>
      <name val="Times New Roman"/>
      <family val="1"/>
    </font>
    <font>
      <sz val="16"/>
      <color rgb="FF000000"/>
      <name val="Times New Roman"/>
      <family val="1"/>
    </font>
    <font>
      <sz val="14"/>
      <color theme="0"/>
      <name val="Times New Roman"/>
      <family val="1"/>
    </font>
    <font>
      <u/>
      <sz val="11"/>
      <color theme="10"/>
      <name val="Calibri"/>
      <family val="2"/>
      <scheme val="minor"/>
    </font>
    <font>
      <sz val="22"/>
      <color theme="1"/>
      <name val="Times New Roman"/>
      <family val="1"/>
    </font>
    <font>
      <sz val="20"/>
      <color theme="1"/>
      <name val="Times New Roman"/>
      <family val="1"/>
    </font>
    <font>
      <b/>
      <sz val="11"/>
      <color theme="1"/>
      <name val="Times New Roman"/>
      <family val="1"/>
    </font>
    <font>
      <b/>
      <sz val="10"/>
      <name val="Times New Roman"/>
      <family val="1"/>
    </font>
    <font>
      <sz val="10"/>
      <name val="Times New Roman"/>
      <family val="1"/>
    </font>
    <font>
      <b/>
      <sz val="12"/>
      <color theme="1"/>
      <name val="Times New Roman"/>
      <family val="1"/>
    </font>
    <font>
      <b/>
      <sz val="18"/>
      <color rgb="FF7F7F7F"/>
      <name val="Calibri"/>
      <family val="2"/>
      <scheme val="minor"/>
    </font>
    <font>
      <sz val="18"/>
      <color theme="1"/>
      <name val="Calibri"/>
      <family val="2"/>
      <scheme val="minor"/>
    </font>
    <font>
      <sz val="14"/>
      <color theme="1"/>
      <name val="Calibri"/>
      <family val="2"/>
      <scheme val="minor"/>
    </font>
    <font>
      <b/>
      <sz val="18"/>
      <color theme="1"/>
      <name val="Times New Roman"/>
      <family val="1"/>
    </font>
    <font>
      <b/>
      <sz val="20"/>
      <name val="Times New Roman"/>
      <family val="1"/>
    </font>
    <font>
      <b/>
      <sz val="22"/>
      <name val="Times New Roman"/>
      <family val="1"/>
    </font>
    <font>
      <sz val="20"/>
      <name val="Times New Roman"/>
      <family val="1"/>
    </font>
    <font>
      <b/>
      <sz val="13"/>
      <name val="Times New Roman"/>
      <family val="1"/>
    </font>
    <font>
      <sz val="15"/>
      <name val="Times New Roman"/>
      <family val="1"/>
    </font>
    <font>
      <b/>
      <sz val="15"/>
      <name val="Times New Roman"/>
      <family val="1"/>
    </font>
    <font>
      <b/>
      <sz val="15"/>
      <color theme="1"/>
      <name val="Times New Roman"/>
      <family val="1"/>
    </font>
    <font>
      <sz val="15"/>
      <color theme="1"/>
      <name val="Times New Roman"/>
      <family val="1"/>
    </font>
    <font>
      <sz val="20"/>
      <color rgb="FF595959"/>
      <name val="Calibri"/>
      <family val="2"/>
      <scheme val="minor"/>
    </font>
    <font>
      <b/>
      <sz val="18"/>
      <color theme="1"/>
      <name val="Calibri"/>
      <family val="2"/>
      <scheme val="minor"/>
    </font>
    <font>
      <sz val="22"/>
      <name val="Times New Roman"/>
      <family val="1"/>
    </font>
    <font>
      <b/>
      <sz val="22"/>
      <color theme="1"/>
      <name val="Times New Roman"/>
      <family val="1"/>
    </font>
    <font>
      <sz val="24"/>
      <color theme="1"/>
      <name val="Times New Roman"/>
      <family val="1"/>
    </font>
    <font>
      <b/>
      <sz val="24"/>
      <color theme="1"/>
      <name val="Times New Roman"/>
      <family val="1"/>
    </font>
    <font>
      <sz val="24"/>
      <name val="Times New Roman"/>
      <family val="1"/>
    </font>
    <font>
      <b/>
      <sz val="24"/>
      <name val="Times New Roman"/>
      <family val="1"/>
    </font>
    <font>
      <sz val="26"/>
      <color theme="1"/>
      <name val="Times New Roman"/>
      <family val="1"/>
    </font>
    <font>
      <sz val="19"/>
      <color theme="1"/>
      <name val="Times New Roman"/>
      <family val="1"/>
    </font>
    <font>
      <sz val="19"/>
      <name val="Times New Roman"/>
      <family val="1"/>
    </font>
    <font>
      <sz val="18"/>
      <color rgb="FF000000"/>
      <name val="Times New Roman"/>
      <family val="1"/>
    </font>
    <font>
      <sz val="16"/>
      <name val="Calibri"/>
      <family val="2"/>
    </font>
    <font>
      <sz val="18"/>
      <name val="Calibri"/>
      <family val="2"/>
      <scheme val="minor"/>
    </font>
    <font>
      <sz val="16"/>
      <color indexed="10"/>
      <name val="Times New Roman"/>
      <family val="1"/>
    </font>
    <font>
      <b/>
      <sz val="19"/>
      <color theme="1"/>
      <name val="Times New Roman"/>
      <family val="1"/>
    </font>
    <font>
      <b/>
      <sz val="19"/>
      <name val="Times New Roman"/>
      <family val="1"/>
    </font>
    <font>
      <sz val="19"/>
      <color rgb="FF000000"/>
      <name val="Times New Roman"/>
      <family val="1"/>
    </font>
    <font>
      <sz val="12"/>
      <name val="Book Antiqua"/>
      <family val="1"/>
    </font>
    <font>
      <b/>
      <sz val="11"/>
      <color theme="1"/>
      <name val="Calibri"/>
      <family val="2"/>
      <scheme val="minor"/>
    </font>
    <font>
      <sz val="11"/>
      <color indexed="8"/>
      <name val="Times New Roman"/>
      <family val="1"/>
    </font>
    <font>
      <sz val="10"/>
      <color indexed="8"/>
      <name val="Times New Roman"/>
      <family val="1"/>
    </font>
    <font>
      <sz val="11"/>
      <color theme="0" tint="-0.499984740745262"/>
      <name val="Times New Roman"/>
      <family val="1"/>
    </font>
    <font>
      <b/>
      <sz val="10"/>
      <color theme="0" tint="-0.499984740745262"/>
      <name val="Times New Roman"/>
      <family val="1"/>
    </font>
    <font>
      <sz val="11"/>
      <color theme="4" tint="0.79998168889431442"/>
      <name val="Times New Roman"/>
      <family val="1"/>
    </font>
    <font>
      <sz val="11"/>
      <color rgb="FF000000"/>
      <name val="Times New Roman"/>
      <family val="1"/>
    </font>
    <font>
      <sz val="14"/>
      <color theme="0" tint="-0.499984740745262"/>
      <name val="Times New Roman"/>
      <family val="1"/>
    </font>
    <font>
      <sz val="16"/>
      <color theme="1"/>
      <name val="Calibri"/>
      <family val="2"/>
      <scheme val="minor"/>
    </font>
    <font>
      <b/>
      <sz val="16"/>
      <color theme="1"/>
      <name val="Arial"/>
      <family val="2"/>
    </font>
    <font>
      <sz val="19"/>
      <name val="Arial"/>
      <family val="2"/>
    </font>
    <font>
      <sz val="11"/>
      <color rgb="FFFF0000"/>
      <name val="Calibri"/>
      <family val="2"/>
      <scheme val="minor"/>
    </font>
    <font>
      <sz val="11"/>
      <color rgb="FFFF0000"/>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0"/>
      <name val="Arial"/>
      <family val="2"/>
    </font>
    <font>
      <sz val="11"/>
      <color rgb="FF9C6500"/>
      <name val="Calibri"/>
      <family val="2"/>
      <scheme val="minor"/>
    </font>
    <font>
      <sz val="13"/>
      <color rgb="FF000000"/>
      <name val="Times New Roman"/>
      <family val="1"/>
    </font>
    <font>
      <sz val="15"/>
      <color indexed="8"/>
      <name val="Times New Roman"/>
      <family val="1"/>
    </font>
    <font>
      <sz val="15"/>
      <color indexed="10"/>
      <name val="Times New Roman"/>
      <family val="1"/>
    </font>
    <font>
      <sz val="15"/>
      <color theme="0"/>
      <name val="Times New Roman"/>
      <family val="1"/>
    </font>
    <font>
      <sz val="15"/>
      <color theme="0" tint="-0.499984740745262"/>
      <name val="Times New Roman"/>
      <family val="1"/>
    </font>
    <font>
      <b/>
      <sz val="10"/>
      <color theme="1"/>
      <name val="Times New Roman"/>
      <family val="1"/>
    </font>
    <font>
      <sz val="10"/>
      <color theme="1"/>
      <name val="Times New Roman"/>
      <family val="1"/>
    </font>
    <font>
      <sz val="15"/>
      <color theme="0" tint="-0.34998626667073579"/>
      <name val="Times New Roman"/>
      <family val="1"/>
    </font>
    <font>
      <b/>
      <sz val="11"/>
      <color theme="0" tint="-0.34998626667073579"/>
      <name val="Times New Roman"/>
      <family val="1"/>
    </font>
    <font>
      <sz val="16"/>
      <color theme="0" tint="-0.34998626667073579"/>
      <name val="Times New Roman"/>
      <family val="1"/>
    </font>
    <font>
      <sz val="13"/>
      <name val="Times New Roman"/>
      <family val="1"/>
    </font>
    <font>
      <sz val="18"/>
      <color theme="0" tint="-0.34998626667073579"/>
      <name val="Times New Roman"/>
      <family val="1"/>
    </font>
    <font>
      <b/>
      <sz val="18"/>
      <color theme="0" tint="-0.34998626667073579"/>
      <name val="Times New Roman"/>
      <family val="1"/>
    </font>
    <font>
      <sz val="10"/>
      <color theme="0" tint="-0.34998626667073579"/>
      <name val="Times New Roman"/>
      <family val="1"/>
    </font>
    <font>
      <b/>
      <sz val="16"/>
      <color theme="0" tint="-0.34998626667073579"/>
      <name val="Times New Roman"/>
      <family val="1"/>
    </font>
    <font>
      <sz val="10"/>
      <color theme="0" tint="-0.34998626667073579"/>
      <name val="Arial"/>
      <family val="2"/>
    </font>
    <font>
      <sz val="12"/>
      <color theme="0" tint="-0.34998626667073579"/>
      <name val="Times New Roman"/>
      <family val="1"/>
    </font>
    <font>
      <b/>
      <sz val="18"/>
      <color theme="0" tint="-0.34998626667073579"/>
      <name val="Calibri"/>
      <family val="2"/>
      <scheme val="minor"/>
    </font>
    <font>
      <sz val="18"/>
      <color theme="0" tint="-0.34998626667073579"/>
      <name val="Calibri"/>
      <family val="2"/>
      <scheme val="minor"/>
    </font>
    <font>
      <sz val="11"/>
      <color theme="0" tint="-0.34998626667073579"/>
      <name val="Arial"/>
      <family val="2"/>
    </font>
    <font>
      <sz val="11"/>
      <color theme="0" tint="-0.34998626667073579"/>
      <name val="Calibri"/>
      <family val="2"/>
      <scheme val="minor"/>
    </font>
    <font>
      <b/>
      <sz val="10"/>
      <color theme="0" tint="-0.34998626667073579"/>
      <name val="Times New Roman"/>
      <family val="1"/>
    </font>
    <font>
      <b/>
      <sz val="10"/>
      <color theme="0" tint="-0.34998626667073579"/>
      <name val="Arial"/>
      <family val="2"/>
    </font>
    <font>
      <b/>
      <sz val="11"/>
      <color theme="0" tint="-0.34998626667073579"/>
      <name val="Arial"/>
      <family val="2"/>
    </font>
    <font>
      <sz val="19"/>
      <color theme="0" tint="-0.34998626667073579"/>
      <name val="Times New Roman"/>
      <family val="1"/>
    </font>
    <font>
      <b/>
      <sz val="7"/>
      <color theme="0" tint="-0.34998626667073579"/>
      <name val="Times New Roman"/>
      <family val="1"/>
    </font>
    <font>
      <b/>
      <sz val="19"/>
      <color theme="0" tint="-0.34998626667073579"/>
      <name val="Times New Roman"/>
      <family val="1"/>
    </font>
    <font>
      <b/>
      <sz val="19"/>
      <color theme="0" tint="-0.34998626667073579"/>
      <name val="Arial"/>
      <family val="2"/>
    </font>
    <font>
      <sz val="19"/>
      <color theme="0" tint="-0.34998626667073579"/>
      <name val="Arial"/>
      <family val="2"/>
    </font>
    <font>
      <b/>
      <sz val="8"/>
      <color theme="0" tint="-0.34998626667073579"/>
      <name val="Times New Roman"/>
      <family val="1"/>
    </font>
    <font>
      <sz val="12"/>
      <color theme="0" tint="-0.34998626667073579"/>
      <name val="Arial"/>
      <family val="2"/>
    </font>
    <font>
      <sz val="8"/>
      <color theme="0" tint="-0.34998626667073579"/>
      <name val="Arial"/>
      <family val="2"/>
    </font>
    <font>
      <b/>
      <sz val="8"/>
      <color theme="0" tint="-0.34998626667073579"/>
      <name val="Arial"/>
      <family val="2"/>
    </font>
    <font>
      <b/>
      <sz val="14"/>
      <color theme="0" tint="-0.34998626667073579"/>
      <name val="Times New Roman"/>
      <family val="1"/>
    </font>
  </fonts>
  <fills count="67">
    <fill>
      <patternFill patternType="none"/>
    </fill>
    <fill>
      <patternFill patternType="gray125"/>
    </fill>
    <fill>
      <patternFill patternType="solid">
        <fgColor theme="6"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9" tint="0.39997558519241921"/>
        <bgColor indexed="65"/>
      </patternFill>
    </fill>
    <fill>
      <patternFill patternType="solid">
        <fgColor theme="0"/>
        <bgColor indexed="64"/>
      </patternFill>
    </fill>
    <fill>
      <patternFill patternType="solid">
        <fgColor rgb="FFFFFF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61"/>
      </patternFill>
    </fill>
    <fill>
      <patternFill patternType="solid">
        <fgColor indexed="43"/>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5"/>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8"/>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rgb="FFFF0000"/>
        <bgColor indexed="64"/>
      </patternFill>
    </fill>
    <fill>
      <patternFill patternType="solid">
        <fgColor indexed="13"/>
      </patternFill>
    </fill>
    <fill>
      <patternFill patternType="solid">
        <fgColor indexed="54"/>
      </patternFill>
    </fill>
    <fill>
      <patternFill patternType="solid">
        <fgColor indexed="26"/>
      </patternFill>
    </fill>
    <fill>
      <patternFill patternType="solid">
        <fgColor theme="4" tint="0.79998168889431442"/>
        <bgColor theme="4" tint="0.79998168889431442"/>
      </patternFill>
    </fill>
    <fill>
      <patternFill patternType="solid">
        <fgColor indexed="9"/>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59999389629810485"/>
        <bgColor indexed="65"/>
      </patternFill>
    </fill>
  </fills>
  <borders count="212">
    <border>
      <left/>
      <right/>
      <top/>
      <bottom/>
      <diagonal/>
    </border>
    <border>
      <left style="thin">
        <color theme="9" tint="0.39991454817346722"/>
      </left>
      <right style="thin">
        <color theme="9" tint="0.39991454817346722"/>
      </right>
      <top style="thin">
        <color theme="9" tint="0.39991454817346722"/>
      </top>
      <bottom style="thin">
        <color theme="9" tint="0.39991454817346722"/>
      </bottom>
      <diagonal/>
    </border>
    <border>
      <left/>
      <right style="thin">
        <color indexed="64"/>
      </right>
      <top/>
      <bottom/>
      <diagonal/>
    </border>
    <border>
      <left style="thin">
        <color auto="1"/>
      </left>
      <right/>
      <top/>
      <bottom/>
      <diagonal/>
    </border>
    <border>
      <left style="thin">
        <color auto="1"/>
      </left>
      <right/>
      <top style="medium">
        <color auto="1"/>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38"/>
      </left>
      <right style="thin">
        <color indexed="38"/>
      </right>
      <top style="thin">
        <color indexed="38"/>
      </top>
      <bottom style="thin">
        <color indexed="3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6"/>
      </bottom>
      <diagonal/>
    </border>
    <border>
      <left/>
      <right/>
      <top/>
      <bottom style="medium">
        <color indexed="49"/>
      </bottom>
      <diagonal/>
    </border>
    <border>
      <left/>
      <right/>
      <top style="thin">
        <color indexed="62"/>
      </top>
      <bottom style="double">
        <color indexed="62"/>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top style="thin">
        <color auto="1"/>
      </top>
      <bottom/>
      <diagonal/>
    </border>
    <border>
      <left/>
      <right style="thin">
        <color indexed="8"/>
      </right>
      <top/>
      <bottom/>
      <diagonal/>
    </border>
    <border>
      <left style="double">
        <color indexed="64"/>
      </left>
      <right/>
      <top/>
      <bottom/>
      <diagonal/>
    </border>
    <border>
      <left style="double">
        <color indexed="64"/>
      </left>
      <right/>
      <top/>
      <bottom style="double">
        <color indexed="64"/>
      </bottom>
      <diagonal/>
    </border>
    <border>
      <left/>
      <right/>
      <top/>
      <bottom style="thin">
        <color theme="4" tint="0.39997558519241921"/>
      </bottom>
      <diagonal/>
    </border>
    <border>
      <left/>
      <right/>
      <top style="thin">
        <color theme="4" tint="0.39997558519241921"/>
      </top>
      <bottom/>
      <diagonal/>
    </border>
    <border>
      <left/>
      <right style="thin">
        <color auto="1"/>
      </right>
      <top/>
      <bottom/>
      <diagonal/>
    </border>
    <border>
      <left/>
      <right/>
      <top style="double">
        <color auto="1"/>
      </top>
      <bottom/>
      <diagonal/>
    </border>
    <border>
      <left/>
      <right/>
      <top/>
      <bottom style="double">
        <color indexed="52"/>
      </bottom>
      <diagonal/>
    </border>
    <border>
      <left style="thin">
        <color indexed="64"/>
      </left>
      <right/>
      <top/>
      <bottom/>
      <diagonal/>
    </border>
    <border>
      <left style="thin">
        <color indexed="64"/>
      </left>
      <right style="thin">
        <color indexed="64"/>
      </right>
      <top/>
      <bottom/>
      <diagonal/>
    </border>
    <border>
      <left/>
      <right/>
      <top style="medium">
        <color indexed="64"/>
      </top>
      <bottom style="thin">
        <color indexed="64"/>
      </bottom>
      <diagonal/>
    </border>
    <border>
      <left style="thin">
        <color indexed="64"/>
      </left>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38"/>
      </left>
      <right style="thin">
        <color indexed="38"/>
      </right>
      <top style="thin">
        <color indexed="38"/>
      </top>
      <bottom style="thin">
        <color indexed="38"/>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bottom style="double">
        <color auto="1"/>
      </bottom>
      <diagonal/>
    </border>
    <border>
      <left style="thin">
        <color auto="1"/>
      </left>
      <right style="thin">
        <color auto="1"/>
      </right>
      <top/>
      <bottom style="thin">
        <color indexed="64"/>
      </bottom>
      <diagonal/>
    </border>
    <border>
      <left style="thin">
        <color rgb="FFABABAB"/>
      </left>
      <right/>
      <top style="thin">
        <color rgb="FFABABAB"/>
      </top>
      <bottom/>
      <diagonal/>
    </border>
    <border>
      <left/>
      <right/>
      <top style="thin">
        <color rgb="FFABABAB"/>
      </top>
      <bottom/>
      <diagonal/>
    </border>
    <border>
      <left style="thin">
        <color rgb="FFABABAB"/>
      </left>
      <right style="thin">
        <color rgb="FFABABAB"/>
      </right>
      <top style="thin">
        <color rgb="FFABABAB"/>
      </top>
      <bottom/>
      <diagonal/>
    </border>
    <border>
      <left style="thin">
        <color rgb="FFABABAB"/>
      </left>
      <right/>
      <top/>
      <bottom/>
      <diagonal/>
    </border>
    <border>
      <left style="thin">
        <color rgb="FFABABAB"/>
      </left>
      <right style="thin">
        <color rgb="FFABABAB"/>
      </right>
      <top/>
      <bottom/>
      <diagonal/>
    </border>
    <border>
      <left/>
      <right/>
      <top style="thin">
        <color rgb="FFABABAB"/>
      </top>
      <bottom style="thin">
        <color rgb="FFABABAB"/>
      </bottom>
      <diagonal/>
    </border>
    <border>
      <left style="thin">
        <color rgb="FFABABAB"/>
      </left>
      <right style="thin">
        <color rgb="FFABABAB"/>
      </right>
      <top style="thin">
        <color rgb="FFABABAB"/>
      </top>
      <bottom style="thin">
        <color rgb="FFABABAB"/>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rgb="FFABABAB"/>
      </left>
      <right/>
      <top style="thin">
        <color indexed="65"/>
      </top>
      <bottom/>
      <diagonal/>
    </border>
    <border>
      <left style="thin">
        <color indexed="65"/>
      </left>
      <right/>
      <top style="thin">
        <color rgb="FFABABAB"/>
      </top>
      <bottom/>
      <diagonal/>
    </border>
    <border>
      <left style="thin">
        <color indexed="64"/>
      </left>
      <right style="thin">
        <color indexed="64"/>
      </right>
      <top/>
      <bottom style="double">
        <color auto="1"/>
      </bottom>
      <diagonal/>
    </border>
    <border>
      <left/>
      <right/>
      <top/>
      <bottom style="medium">
        <color indexed="64"/>
      </bottom>
      <diagonal/>
    </border>
    <border>
      <left style="thin">
        <color auto="1"/>
      </left>
      <right style="thin">
        <color indexed="64"/>
      </right>
      <top style="medium">
        <color auto="1"/>
      </top>
      <bottom/>
      <diagonal/>
    </border>
    <border>
      <left/>
      <right style="thin">
        <color indexed="64"/>
      </right>
      <top style="medium">
        <color auto="1"/>
      </top>
      <bottom/>
      <diagonal/>
    </border>
    <border>
      <left/>
      <right/>
      <top/>
      <bottom style="double">
        <color auto="1"/>
      </bottom>
      <diagonal/>
    </border>
    <border>
      <left style="thin">
        <color indexed="64"/>
      </left>
      <right style="thin">
        <color auto="1"/>
      </right>
      <top/>
      <bottom style="double">
        <color auto="1"/>
      </bottom>
      <diagonal/>
    </border>
    <border>
      <left/>
      <right style="thin">
        <color indexed="64"/>
      </right>
      <top/>
      <bottom style="double">
        <color indexed="64"/>
      </bottom>
      <diagonal/>
    </border>
    <border>
      <left style="thin">
        <color auto="1"/>
      </left>
      <right/>
      <top style="thin">
        <color auto="1"/>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right/>
      <top style="thin">
        <color theme="4" tint="0.39997558519241921"/>
      </top>
      <bottom style="double">
        <color indexed="64"/>
      </bottom>
      <diagonal/>
    </border>
    <border>
      <left style="thin">
        <color auto="1"/>
      </left>
      <right/>
      <top/>
      <bottom style="double">
        <color auto="1"/>
      </bottom>
      <diagonal/>
    </border>
    <border>
      <left/>
      <right style="thin">
        <color indexed="64"/>
      </right>
      <top/>
      <bottom style="double">
        <color auto="1"/>
      </bottom>
      <diagonal/>
    </border>
    <border>
      <left style="thin">
        <color indexed="64"/>
      </left>
      <right style="thin">
        <color indexed="64"/>
      </right>
      <top/>
      <bottom style="double">
        <color auto="1"/>
      </bottom>
      <diagonal/>
    </border>
    <border>
      <left style="thin">
        <color indexed="64"/>
      </left>
      <right/>
      <top/>
      <bottom style="double">
        <color auto="1"/>
      </bottom>
      <diagonal/>
    </border>
    <border>
      <left/>
      <right style="thin">
        <color indexed="64"/>
      </right>
      <top/>
      <bottom style="double">
        <color auto="1"/>
      </bottom>
      <diagonal/>
    </border>
    <border>
      <left/>
      <right/>
      <top/>
      <bottom style="double">
        <color auto="1"/>
      </bottom>
      <diagonal/>
    </border>
    <border>
      <left style="double">
        <color indexed="64"/>
      </left>
      <right style="thin">
        <color indexed="64"/>
      </right>
      <top/>
      <bottom/>
      <diagonal/>
    </border>
    <border>
      <left/>
      <right style="thin">
        <color auto="1"/>
      </right>
      <top/>
      <bottom style="double">
        <color auto="1"/>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style="thin">
        <color auto="1"/>
      </right>
      <top/>
      <bottom style="double">
        <color auto="1"/>
      </bottom>
      <diagonal/>
    </border>
    <border>
      <left style="thin">
        <color auto="1"/>
      </left>
      <right/>
      <top/>
      <bottom style="double">
        <color auto="1"/>
      </bottom>
      <diagonal/>
    </border>
    <border>
      <left/>
      <right style="thin">
        <color auto="1"/>
      </right>
      <top/>
      <bottom style="double">
        <color auto="1"/>
      </bottom>
      <diagonal/>
    </border>
    <border>
      <left style="thin">
        <color indexed="64"/>
      </left>
      <right style="thin">
        <color auto="1"/>
      </right>
      <top/>
      <bottom style="double">
        <color auto="1"/>
      </bottom>
      <diagonal/>
    </border>
    <border>
      <left style="thin">
        <color auto="1"/>
      </left>
      <right/>
      <top/>
      <bottom style="double">
        <color auto="1"/>
      </bottom>
      <diagonal/>
    </border>
    <border>
      <left style="thin">
        <color indexed="64"/>
      </left>
      <right style="thin">
        <color indexed="64"/>
      </right>
      <top/>
      <bottom style="double">
        <color auto="1"/>
      </bottom>
      <diagonal/>
    </border>
    <border>
      <left style="thin">
        <color auto="1"/>
      </left>
      <right style="thin">
        <color indexed="64"/>
      </right>
      <top style="thin">
        <color indexed="64"/>
      </top>
      <bottom/>
      <diagonal/>
    </border>
    <border>
      <left style="thin">
        <color indexed="64"/>
      </left>
      <right style="thin">
        <color indexed="64"/>
      </right>
      <top style="thin">
        <color indexed="64"/>
      </top>
      <bottom style="thin">
        <color auto="1"/>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theme="4" tint="0.39997558519241921"/>
      </bottom>
      <diagonal/>
    </border>
    <border>
      <left/>
      <right style="thin">
        <color auto="1"/>
      </right>
      <top/>
      <bottom style="double">
        <color auto="1"/>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top style="thin">
        <color auto="1"/>
      </top>
      <bottom/>
      <diagonal/>
    </border>
    <border>
      <left style="thin">
        <color auto="1"/>
      </left>
      <right style="thin">
        <color indexed="64"/>
      </right>
      <top style="thin">
        <color indexed="64"/>
      </top>
      <bottom/>
      <diagonal/>
    </border>
    <border>
      <left style="thin">
        <color indexed="64"/>
      </left>
      <right/>
      <top/>
      <bottom style="double">
        <color auto="1"/>
      </bottom>
      <diagonal/>
    </border>
    <border>
      <left style="double">
        <color indexed="64"/>
      </left>
      <right style="thin">
        <color indexed="64"/>
      </right>
      <top style="thin">
        <color indexed="64"/>
      </top>
      <bottom/>
      <diagonal/>
    </border>
    <border>
      <left style="double">
        <color indexed="64"/>
      </left>
      <right style="thin">
        <color indexed="64"/>
      </right>
      <top/>
      <bottom style="double">
        <color auto="1"/>
      </bottom>
      <diagonal/>
    </border>
    <border>
      <left style="thin">
        <color indexed="64"/>
      </left>
      <right/>
      <top style="thin">
        <color auto="1"/>
      </top>
      <bottom/>
      <diagonal/>
    </border>
    <border>
      <left style="thin">
        <color auto="1"/>
      </left>
      <right style="thin">
        <color indexed="64"/>
      </right>
      <top style="thin">
        <color auto="1"/>
      </top>
      <bottom/>
      <diagonal/>
    </border>
    <border>
      <left style="thin">
        <color indexed="64"/>
      </left>
      <right/>
      <top/>
      <bottom style="double">
        <color auto="1"/>
      </bottom>
      <diagonal/>
    </border>
    <border>
      <left style="thin">
        <color auto="1"/>
      </left>
      <right style="thin">
        <color indexed="64"/>
      </right>
      <top/>
      <bottom style="double">
        <color auto="1"/>
      </bottom>
      <diagonal/>
    </border>
    <border>
      <left style="thin">
        <color rgb="FFABABAB"/>
      </left>
      <right/>
      <top/>
      <bottom style="double">
        <color auto="1"/>
      </bottom>
      <diagonal/>
    </border>
    <border>
      <left/>
      <right/>
      <top/>
      <bottom style="double">
        <color auto="1"/>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auto="1"/>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bottom style="medium">
        <color auto="1"/>
      </bottom>
      <diagonal/>
    </border>
    <border>
      <left/>
      <right/>
      <top style="medium">
        <color indexed="64"/>
      </top>
      <bottom/>
      <diagonal/>
    </border>
    <border>
      <left/>
      <right style="thin">
        <color auto="1"/>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bottom style="medium">
        <color indexed="64"/>
      </bottom>
      <diagonal/>
    </border>
    <border>
      <left/>
      <right/>
      <top style="thin">
        <color indexed="8"/>
      </top>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right/>
      <top style="medium">
        <color indexed="8"/>
      </top>
      <bottom/>
      <diagonal/>
    </border>
    <border>
      <left/>
      <right style="thin">
        <color indexed="8"/>
      </right>
      <top style="medium">
        <color indexed="8"/>
      </top>
      <bottom/>
      <diagonal/>
    </border>
    <border>
      <left style="thin">
        <color indexed="8"/>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style="thin">
        <color indexed="64"/>
      </left>
      <right/>
      <top style="thin">
        <color indexed="8"/>
      </top>
      <bottom/>
      <diagonal/>
    </border>
    <border>
      <left/>
      <right/>
      <top/>
      <bottom style="medium">
        <color indexed="8"/>
      </bottom>
      <diagonal/>
    </border>
    <border>
      <left/>
      <right style="thin">
        <color indexed="8"/>
      </right>
      <top/>
      <bottom style="medium">
        <color indexed="8"/>
      </bottom>
      <diagonal/>
    </border>
    <border>
      <left style="thin">
        <color indexed="8"/>
      </left>
      <right/>
      <top style="thin">
        <color indexed="8"/>
      </top>
      <bottom style="medium">
        <color indexed="8"/>
      </bottom>
      <diagonal/>
    </border>
    <border>
      <left style="thin">
        <color indexed="64"/>
      </left>
      <right/>
      <top/>
      <bottom style="medium">
        <color indexed="8"/>
      </bottom>
      <diagonal/>
    </border>
    <border>
      <left/>
      <right style="thin">
        <color indexed="64"/>
      </right>
      <top style="thin">
        <color indexed="64"/>
      </top>
      <bottom/>
      <diagonal/>
    </border>
    <border>
      <left style="thin">
        <color indexed="64"/>
      </left>
      <right/>
      <top style="thin">
        <color indexed="64"/>
      </top>
      <bottom/>
      <diagonal/>
    </border>
    <border>
      <left style="thin">
        <color auto="1"/>
      </left>
      <right/>
      <top/>
      <bottom style="medium">
        <color indexed="64"/>
      </bottom>
      <diagonal/>
    </border>
    <border>
      <left/>
      <right style="thin">
        <color indexed="64"/>
      </right>
      <top/>
      <bottom style="medium">
        <color auto="1"/>
      </bottom>
      <diagonal/>
    </border>
    <border>
      <left style="thin">
        <color indexed="64"/>
      </left>
      <right style="thin">
        <color rgb="FFABABAB"/>
      </right>
      <top style="thin">
        <color indexed="64"/>
      </top>
      <bottom/>
      <diagonal/>
    </border>
    <border>
      <left style="thin">
        <color indexed="64"/>
      </left>
      <right style="thin">
        <color rgb="FFABABAB"/>
      </right>
      <top/>
      <bottom/>
      <diagonal/>
    </border>
    <border>
      <left style="thin">
        <color indexed="64"/>
      </left>
      <right style="thin">
        <color rgb="FFABABAB"/>
      </right>
      <top/>
      <bottom style="double">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diagonal/>
    </border>
    <border>
      <left style="thin">
        <color auto="1"/>
      </left>
      <right/>
      <top/>
      <bottom style="thin">
        <color auto="1"/>
      </bottom>
      <diagonal/>
    </border>
    <border>
      <left style="thin">
        <color auto="1"/>
      </left>
      <right style="thin">
        <color indexed="64"/>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double">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medium">
        <color auto="1"/>
      </top>
      <bottom/>
      <diagonal/>
    </border>
    <border>
      <left/>
      <right style="thin">
        <color indexed="64"/>
      </right>
      <top style="medium">
        <color indexed="64"/>
      </top>
      <bottom style="dashed">
        <color indexed="64"/>
      </bottom>
      <diagonal/>
    </border>
    <border>
      <left/>
      <right style="thin">
        <color auto="1"/>
      </right>
      <top style="dashed">
        <color auto="1"/>
      </top>
      <bottom style="medium">
        <color auto="1"/>
      </bottom>
      <diagonal/>
    </border>
    <border>
      <left/>
      <right style="thin">
        <color indexed="8"/>
      </right>
      <top style="medium">
        <color indexed="64"/>
      </top>
      <bottom/>
      <diagonal/>
    </border>
    <border>
      <left style="thin">
        <color indexed="8"/>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thin">
        <color auto="1"/>
      </left>
      <right style="thin">
        <color auto="1"/>
      </right>
      <top style="thin">
        <color auto="1"/>
      </top>
      <bottom style="medium">
        <color indexed="64"/>
      </bottom>
      <diagonal/>
    </border>
    <border>
      <left style="thin">
        <color auto="1"/>
      </left>
      <right style="double">
        <color auto="1"/>
      </right>
      <top style="thin">
        <color indexed="64"/>
      </top>
      <bottom style="thin">
        <color indexed="64"/>
      </bottom>
      <diagonal/>
    </border>
    <border>
      <left/>
      <right style="thin">
        <color auto="1"/>
      </right>
      <top style="thin">
        <color indexed="64"/>
      </top>
      <bottom style="thin">
        <color indexed="64"/>
      </bottom>
      <diagonal/>
    </border>
    <border>
      <left style="thin">
        <color auto="1"/>
      </left>
      <right style="thin">
        <color auto="1"/>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auto="1"/>
      </right>
      <top style="thin">
        <color indexed="64"/>
      </top>
      <bottom style="thin">
        <color indexed="64"/>
      </bottom>
      <diagonal/>
    </border>
    <border>
      <left/>
      <right style="thin">
        <color auto="1"/>
      </right>
      <top style="thin">
        <color indexed="64"/>
      </top>
      <bottom style="medium">
        <color indexed="64"/>
      </bottom>
      <diagonal/>
    </border>
    <border>
      <left style="thin">
        <color auto="1"/>
      </left>
      <right style="double">
        <color auto="1"/>
      </right>
      <top style="thin">
        <color indexed="64"/>
      </top>
      <bottom style="medium">
        <color indexed="64"/>
      </bottom>
      <diagonal/>
    </border>
    <border>
      <left style="thin">
        <color auto="1"/>
      </left>
      <right/>
      <top style="thin">
        <color indexed="64"/>
      </top>
      <bottom style="medium">
        <color indexed="64"/>
      </bottom>
      <diagonal/>
    </border>
    <border>
      <left style="thin">
        <color rgb="FFABABAB"/>
      </left>
      <right style="thin">
        <color rgb="FFABABAB"/>
      </right>
      <top style="medium">
        <color auto="1"/>
      </top>
      <bottom/>
      <diagonal/>
    </border>
    <border>
      <left style="thin">
        <color rgb="FFABABAB"/>
      </left>
      <right/>
      <top style="medium">
        <color auto="1"/>
      </top>
      <bottom/>
      <diagonal/>
    </border>
    <border>
      <left/>
      <right/>
      <top style="medium">
        <color auto="1"/>
      </top>
      <bottom/>
      <diagonal/>
    </border>
    <border>
      <left style="thin">
        <color rgb="FFABABAB"/>
      </left>
      <right style="thin">
        <color rgb="FFABABAB"/>
      </right>
      <top/>
      <bottom style="double">
        <color auto="1"/>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double">
        <color indexed="64"/>
      </left>
      <right/>
      <top style="medium">
        <color indexed="64"/>
      </top>
      <bottom/>
      <diagonal/>
    </border>
    <border>
      <left/>
      <right/>
      <top style="thin">
        <color auto="1"/>
      </top>
      <bottom style="medium">
        <color auto="1"/>
      </bottom>
      <diagonal/>
    </border>
    <border>
      <left style="thin">
        <color rgb="FF999999"/>
      </left>
      <right/>
      <top style="thin">
        <color rgb="FF999999"/>
      </top>
      <bottom/>
      <diagonal/>
    </border>
    <border>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5"/>
      </left>
      <right/>
      <top/>
      <bottom/>
      <diagonal/>
    </border>
    <border>
      <left/>
      <right style="thin">
        <color auto="1"/>
      </right>
      <top/>
      <bottom style="medium">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indexed="64"/>
      </right>
      <top style="medium">
        <color auto="1"/>
      </top>
      <bottom/>
      <diagonal/>
    </border>
  </borders>
  <cellStyleXfs count="269">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2" fillId="5" borderId="0" applyNumberFormat="0" applyBorder="0" applyAlignment="0" applyProtection="0"/>
    <xf numFmtId="164" fontId="4"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5"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6" fontId="5" fillId="0" borderId="0" applyFont="0" applyFill="0" applyBorder="0" applyAlignment="0" applyProtection="0"/>
    <xf numFmtId="0"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5" fillId="0" borderId="0" applyFont="0" applyFill="0" applyBorder="0" applyAlignment="0" applyProtection="0"/>
    <xf numFmtId="0" fontId="7" fillId="0" borderId="0"/>
    <xf numFmtId="0" fontId="8" fillId="0" borderId="0"/>
    <xf numFmtId="0" fontId="5" fillId="0" borderId="0"/>
    <xf numFmtId="0" fontId="5" fillId="0" borderId="0"/>
    <xf numFmtId="0" fontId="8" fillId="0" borderId="0"/>
    <xf numFmtId="0" fontId="1" fillId="0" borderId="0"/>
    <xf numFmtId="0" fontId="1" fillId="0" borderId="0"/>
    <xf numFmtId="0" fontId="9" fillId="0" borderId="0"/>
    <xf numFmtId="0" fontId="1" fillId="0" borderId="0"/>
    <xf numFmtId="0" fontId="10" fillId="0" borderId="0"/>
    <xf numFmtId="0" fontId="5" fillId="0" borderId="0"/>
    <xf numFmtId="0" fontId="8" fillId="0" borderId="0"/>
    <xf numFmtId="0" fontId="11" fillId="0" borderId="0"/>
    <xf numFmtId="0" fontId="5" fillId="0" borderId="0"/>
    <xf numFmtId="0" fontId="5" fillId="0" borderId="0"/>
    <xf numFmtId="0" fontId="8" fillId="0" borderId="0"/>
    <xf numFmtId="0" fontId="5" fillId="0" borderId="0"/>
    <xf numFmtId="0" fontId="8" fillId="0" borderId="0"/>
    <xf numFmtId="0" fontId="5" fillId="0" borderId="0"/>
    <xf numFmtId="0" fontId="8" fillId="0" borderId="0"/>
    <xf numFmtId="0" fontId="5" fillId="0" borderId="0"/>
    <xf numFmtId="0" fontId="5" fillId="0" borderId="0"/>
    <xf numFmtId="0" fontId="8" fillId="0" borderId="0"/>
    <xf numFmtId="0" fontId="11" fillId="0" borderId="0"/>
    <xf numFmtId="0" fontId="8" fillId="0" borderId="0"/>
    <xf numFmtId="0" fontId="1" fillId="0" borderId="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14" borderId="0" applyNumberFormat="0" applyBorder="0" applyAlignment="0" applyProtection="0"/>
    <xf numFmtId="0" fontId="6" fillId="12"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6"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1"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11"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17" fillId="21"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7" fillId="23" borderId="0" applyNumberFormat="0" applyBorder="0" applyAlignment="0" applyProtection="0"/>
    <xf numFmtId="0" fontId="17" fillId="17" borderId="0" applyNumberFormat="0" applyBorder="0" applyAlignment="0" applyProtection="0"/>
    <xf numFmtId="0" fontId="17" fillId="20" borderId="0" applyNumberFormat="0" applyBorder="0" applyAlignment="0" applyProtection="0"/>
    <xf numFmtId="0" fontId="17" fillId="25" borderId="0" applyNumberFormat="0" applyBorder="0" applyAlignment="0" applyProtection="0"/>
    <xf numFmtId="0" fontId="17" fillId="23" borderId="0" applyNumberFormat="0" applyBorder="0" applyAlignment="0" applyProtection="0"/>
    <xf numFmtId="0" fontId="17" fillId="1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28"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9" borderId="0" applyNumberFormat="0" applyBorder="0" applyAlignment="0" applyProtection="0"/>
    <xf numFmtId="0" fontId="18" fillId="9" borderId="0" applyNumberFormat="0" applyBorder="0" applyAlignment="0" applyProtection="0"/>
    <xf numFmtId="0" fontId="19" fillId="12" borderId="0" applyNumberFormat="0" applyBorder="0" applyAlignment="0" applyProtection="0"/>
    <xf numFmtId="0" fontId="20" fillId="30" borderId="5" applyNumberFormat="0" applyAlignment="0" applyProtection="0"/>
    <xf numFmtId="0" fontId="20" fillId="14" borderId="5" applyNumberFormat="0" applyAlignment="0" applyProtection="0"/>
    <xf numFmtId="0" fontId="21" fillId="25" borderId="6" applyNumberFormat="0" applyAlignment="0" applyProtection="0"/>
    <xf numFmtId="0" fontId="22" fillId="0" borderId="7" applyNumberFormat="0" applyFill="0" applyAlignment="0" applyProtection="0"/>
    <xf numFmtId="0" fontId="21" fillId="31" borderId="6" applyNumberFormat="0" applyAlignment="0" applyProtection="0"/>
    <xf numFmtId="0" fontId="23" fillId="32" borderId="0">
      <alignment vertical="top" wrapText="1" readingOrder="1"/>
      <protection locked="0"/>
    </xf>
    <xf numFmtId="0" fontId="24" fillId="0" borderId="0" applyNumberFormat="0" applyFill="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3" borderId="0" applyNumberFormat="0" applyBorder="0" applyAlignment="0" applyProtection="0"/>
    <xf numFmtId="0" fontId="17" fillId="34" borderId="0" applyNumberFormat="0" applyBorder="0" applyAlignment="0" applyProtection="0"/>
    <xf numFmtId="0" fontId="17" fillId="23" borderId="0" applyNumberFormat="0" applyBorder="0" applyAlignment="0" applyProtection="0"/>
    <xf numFmtId="0" fontId="17" fillId="29" borderId="0" applyNumberFormat="0" applyBorder="0" applyAlignment="0" applyProtection="0"/>
    <xf numFmtId="0" fontId="25" fillId="13" borderId="5" applyNumberFormat="0" applyAlignment="0" applyProtection="0"/>
    <xf numFmtId="0" fontId="8" fillId="0" borderId="0"/>
    <xf numFmtId="0" fontId="26" fillId="0" borderId="0" applyNumberFormat="0" applyFill="0" applyBorder="0" applyAlignment="0" applyProtection="0"/>
    <xf numFmtId="0" fontId="27" fillId="10" borderId="0" applyNumberFormat="0" applyBorder="0" applyAlignment="0" applyProtection="0"/>
    <xf numFmtId="0" fontId="28" fillId="0" borderId="8" applyNumberFormat="0" applyFill="0" applyAlignment="0" applyProtection="0"/>
    <xf numFmtId="0" fontId="29" fillId="0" borderId="9" applyNumberFormat="0" applyFill="0" applyAlignment="0" applyProtection="0"/>
    <xf numFmtId="0" fontId="30" fillId="0" borderId="10" applyNumberFormat="0" applyFill="0" applyAlignment="0" applyProtection="0"/>
    <xf numFmtId="0" fontId="30" fillId="0" borderId="0" applyNumberFormat="0" applyFill="0" applyBorder="0" applyAlignment="0" applyProtection="0"/>
    <xf numFmtId="0" fontId="18" fillId="9" borderId="0" applyNumberFormat="0" applyBorder="0" applyAlignment="0" applyProtection="0"/>
    <xf numFmtId="0" fontId="25" fillId="13" borderId="5" applyNumberFormat="0" applyAlignment="0" applyProtection="0"/>
    <xf numFmtId="0" fontId="22" fillId="0" borderId="7" applyNumberFormat="0" applyFill="0" applyAlignment="0" applyProtection="0"/>
    <xf numFmtId="0" fontId="31" fillId="1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6" fillId="0" borderId="0"/>
    <xf numFmtId="0" fontId="8" fillId="15" borderId="11" applyNumberFormat="0" applyFont="0" applyAlignment="0" applyProtection="0"/>
    <xf numFmtId="0" fontId="6" fillId="35" borderId="12" applyNumberFormat="0" applyFont="0" applyAlignment="0" applyProtection="0"/>
    <xf numFmtId="0" fontId="32" fillId="30" borderId="13" applyNumberFormat="0" applyAlignment="0" applyProtection="0"/>
    <xf numFmtId="0" fontId="32" fillId="14" borderId="13" applyNumberFormat="0" applyAlignment="0" applyProtection="0"/>
    <xf numFmtId="0" fontId="33" fillId="0" borderId="0" applyNumberFormat="0" applyFill="0" applyBorder="0" applyAlignment="0" applyProtection="0"/>
    <xf numFmtId="0" fontId="26" fillId="0" borderId="0" applyNumberFormat="0" applyFill="0" applyBorder="0" applyAlignment="0" applyProtection="0"/>
    <xf numFmtId="0" fontId="34" fillId="0" borderId="0" applyNumberFormat="0" applyFill="0" applyBorder="0" applyAlignment="0" applyProtection="0"/>
    <xf numFmtId="0" fontId="35" fillId="0" borderId="14" applyNumberFormat="0" applyFill="0" applyAlignment="0" applyProtection="0"/>
    <xf numFmtId="0" fontId="36" fillId="0" borderId="15" applyNumberFormat="0" applyFill="0" applyAlignment="0" applyProtection="0"/>
    <xf numFmtId="0" fontId="24" fillId="0" borderId="16" applyNumberFormat="0" applyFill="0" applyAlignment="0" applyProtection="0"/>
    <xf numFmtId="0" fontId="37" fillId="0" borderId="0" applyNumberFormat="0" applyFill="0" applyBorder="0" applyAlignment="0" applyProtection="0"/>
    <xf numFmtId="0" fontId="38" fillId="0" borderId="17" applyNumberFormat="0" applyFill="0" applyAlignment="0" applyProtection="0"/>
    <xf numFmtId="0" fontId="33" fillId="0" borderId="0" applyNumberFormat="0" applyFill="0" applyBorder="0" applyAlignment="0" applyProtection="0"/>
    <xf numFmtId="0" fontId="20" fillId="30" borderId="5" applyNumberFormat="0" applyAlignment="0" applyProtection="0"/>
    <xf numFmtId="0" fontId="20" fillId="30" borderId="5" applyNumberFormat="0" applyAlignment="0" applyProtection="0"/>
    <xf numFmtId="0" fontId="20" fillId="30" borderId="5" applyNumberFormat="0" applyAlignment="0" applyProtection="0"/>
    <xf numFmtId="0" fontId="20" fillId="14" borderId="5" applyNumberFormat="0" applyAlignment="0" applyProtection="0"/>
    <xf numFmtId="0" fontId="20" fillId="14" borderId="5" applyNumberFormat="0" applyAlignment="0" applyProtection="0"/>
    <xf numFmtId="0" fontId="20" fillId="14" borderId="5" applyNumberFormat="0" applyAlignment="0" applyProtection="0"/>
    <xf numFmtId="0" fontId="22" fillId="0" borderId="28" applyNumberFormat="0" applyFill="0" applyAlignment="0" applyProtection="0"/>
    <xf numFmtId="0" fontId="22" fillId="0" borderId="28" applyNumberFormat="0" applyFill="0" applyAlignment="0" applyProtection="0"/>
    <xf numFmtId="0" fontId="25" fillId="13" borderId="5" applyNumberFormat="0" applyAlignment="0" applyProtection="0"/>
    <xf numFmtId="0" fontId="25" fillId="13" borderId="5" applyNumberFormat="0" applyAlignment="0" applyProtection="0"/>
    <xf numFmtId="0" fontId="25" fillId="13" borderId="5" applyNumberFormat="0" applyAlignment="0" applyProtection="0"/>
    <xf numFmtId="0" fontId="25" fillId="13" borderId="5" applyNumberFormat="0" applyAlignment="0" applyProtection="0"/>
    <xf numFmtId="0" fontId="25" fillId="13" borderId="5" applyNumberFormat="0" applyAlignment="0" applyProtection="0"/>
    <xf numFmtId="0" fontId="25" fillId="13" borderId="5" applyNumberFormat="0" applyAlignment="0" applyProtection="0"/>
    <xf numFmtId="0" fontId="22" fillId="0" borderId="28" applyNumberFormat="0" applyFill="0" applyAlignment="0" applyProtection="0"/>
    <xf numFmtId="0" fontId="22" fillId="0" borderId="28" applyNumberFormat="0" applyFill="0" applyAlignment="0" applyProtection="0"/>
    <xf numFmtId="0" fontId="8" fillId="15" borderId="11" applyNumberFormat="0" applyFont="0" applyAlignment="0" applyProtection="0"/>
    <xf numFmtId="0" fontId="8" fillId="15" borderId="11" applyNumberFormat="0" applyFont="0" applyAlignment="0" applyProtection="0"/>
    <xf numFmtId="0" fontId="8" fillId="15" borderId="11" applyNumberFormat="0" applyFont="0" applyAlignment="0" applyProtection="0"/>
    <xf numFmtId="0" fontId="6" fillId="35" borderId="12" applyNumberFormat="0" applyFont="0" applyAlignment="0" applyProtection="0"/>
    <xf numFmtId="0" fontId="6" fillId="35" borderId="12" applyNumberFormat="0" applyFont="0" applyAlignment="0" applyProtection="0"/>
    <xf numFmtId="0" fontId="6" fillId="35" borderId="12" applyNumberFormat="0" applyFont="0" applyAlignment="0" applyProtection="0"/>
    <xf numFmtId="0" fontId="32" fillId="30" borderId="13" applyNumberFormat="0" applyAlignment="0" applyProtection="0"/>
    <xf numFmtId="0" fontId="32" fillId="30" borderId="13" applyNumberFormat="0" applyAlignment="0" applyProtection="0"/>
    <xf numFmtId="0" fontId="32" fillId="30" borderId="13" applyNumberFormat="0" applyAlignment="0" applyProtection="0"/>
    <xf numFmtId="0" fontId="32" fillId="14" borderId="13" applyNumberFormat="0" applyAlignment="0" applyProtection="0"/>
    <xf numFmtId="0" fontId="32" fillId="14" borderId="13" applyNumberFormat="0" applyAlignment="0" applyProtection="0"/>
    <xf numFmtId="0" fontId="32" fillId="14" borderId="13" applyNumberFormat="0" applyAlignment="0" applyProtection="0"/>
    <xf numFmtId="0" fontId="38" fillId="0" borderId="17" applyNumberFormat="0" applyFill="0" applyAlignment="0" applyProtection="0"/>
    <xf numFmtId="0" fontId="38" fillId="0" borderId="17" applyNumberFormat="0" applyFill="0" applyAlignment="0" applyProtection="0"/>
    <xf numFmtId="0" fontId="38" fillId="0" borderId="17" applyNumberFormat="0" applyFill="0" applyAlignment="0" applyProtection="0"/>
    <xf numFmtId="0" fontId="53" fillId="0" borderId="0"/>
    <xf numFmtId="0" fontId="6" fillId="0" borderId="0"/>
    <xf numFmtId="0" fontId="20" fillId="30" borderId="33" applyNumberFormat="0" applyAlignment="0" applyProtection="0"/>
    <xf numFmtId="0" fontId="20" fillId="14" borderId="33" applyNumberFormat="0" applyAlignment="0" applyProtection="0"/>
    <xf numFmtId="0" fontId="22" fillId="0" borderId="34" applyNumberFormat="0" applyFill="0" applyAlignment="0" applyProtection="0"/>
    <xf numFmtId="0" fontId="25" fillId="13" borderId="33" applyNumberFormat="0" applyAlignment="0" applyProtection="0"/>
    <xf numFmtId="0" fontId="25" fillId="13" borderId="33" applyNumberFormat="0" applyAlignment="0" applyProtection="0"/>
    <xf numFmtId="0" fontId="22" fillId="0" borderId="34" applyNumberFormat="0" applyFill="0" applyAlignment="0" applyProtection="0"/>
    <xf numFmtId="0" fontId="8" fillId="15" borderId="36" applyNumberFormat="0" applyFont="0" applyAlignment="0" applyProtection="0"/>
    <xf numFmtId="0" fontId="6" fillId="35" borderId="35" applyNumberFormat="0" applyFont="0" applyAlignment="0" applyProtection="0"/>
    <xf numFmtId="0" fontId="32" fillId="30" borderId="37" applyNumberFormat="0" applyAlignment="0" applyProtection="0"/>
    <xf numFmtId="0" fontId="32" fillId="14" borderId="37" applyNumberFormat="0" applyAlignment="0" applyProtection="0"/>
    <xf numFmtId="0" fontId="38" fillId="0" borderId="38" applyNumberFormat="0" applyFill="0" applyAlignment="0" applyProtection="0"/>
    <xf numFmtId="0" fontId="60" fillId="0" borderId="0" applyNumberFormat="0" applyFill="0" applyBorder="0" applyAlignment="0" applyProtection="0"/>
    <xf numFmtId="0" fontId="97" fillId="0" borderId="0"/>
    <xf numFmtId="0" fontId="8" fillId="0" borderId="0"/>
    <xf numFmtId="0" fontId="97" fillId="0" borderId="0"/>
    <xf numFmtId="0" fontId="97" fillId="0" borderId="0" applyFont="0" applyFill="0" applyBorder="0" applyAlignment="0" applyProtection="0"/>
    <xf numFmtId="167" fontId="97" fillId="0" borderId="0" applyFont="0" applyFill="0" applyBorder="0" applyAlignment="0" applyProtection="0"/>
    <xf numFmtId="0" fontId="8" fillId="0" borderId="0"/>
    <xf numFmtId="0" fontId="111" fillId="0" borderId="0" applyNumberFormat="0" applyFill="0" applyBorder="0" applyAlignment="0" applyProtection="0"/>
    <xf numFmtId="0" fontId="112" fillId="0" borderId="198" applyNumberFormat="0" applyFill="0" applyAlignment="0" applyProtection="0"/>
    <xf numFmtId="0" fontId="113" fillId="0" borderId="199" applyNumberFormat="0" applyFill="0" applyAlignment="0" applyProtection="0"/>
    <xf numFmtId="0" fontId="114" fillId="0" borderId="200" applyNumberFormat="0" applyFill="0" applyAlignment="0" applyProtection="0"/>
    <xf numFmtId="0" fontId="114" fillId="0" borderId="0" applyNumberFormat="0" applyFill="0" applyBorder="0" applyAlignment="0" applyProtection="0"/>
    <xf numFmtId="0" fontId="115" fillId="40" borderId="0" applyNumberFormat="0" applyBorder="0" applyAlignment="0" applyProtection="0"/>
    <xf numFmtId="0" fontId="116" fillId="41" borderId="0" applyNumberFormat="0" applyBorder="0" applyAlignment="0" applyProtection="0"/>
    <xf numFmtId="0" fontId="117" fillId="43" borderId="201" applyNumberFormat="0" applyAlignment="0" applyProtection="0"/>
    <xf numFmtId="0" fontId="118" fillId="44" borderId="202" applyNumberFormat="0" applyAlignment="0" applyProtection="0"/>
    <xf numFmtId="0" fontId="119" fillId="44" borderId="201" applyNumberFormat="0" applyAlignment="0" applyProtection="0"/>
    <xf numFmtId="0" fontId="120" fillId="0" borderId="203" applyNumberFormat="0" applyFill="0" applyAlignment="0" applyProtection="0"/>
    <xf numFmtId="0" fontId="121" fillId="45" borderId="204" applyNumberFormat="0" applyAlignment="0" applyProtection="0"/>
    <xf numFmtId="0" fontId="109" fillId="0" borderId="0" applyNumberFormat="0" applyFill="0" applyBorder="0" applyAlignment="0" applyProtection="0"/>
    <xf numFmtId="0" fontId="122" fillId="0" borderId="0" applyNumberFormat="0" applyFill="0" applyBorder="0" applyAlignment="0" applyProtection="0"/>
    <xf numFmtId="0" fontId="98" fillId="0" borderId="206" applyNumberFormat="0" applyFill="0" applyAlignment="0" applyProtection="0"/>
    <xf numFmtId="0" fontId="2"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2"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2" fillId="55" borderId="0" applyNumberFormat="0" applyBorder="0" applyAlignment="0" applyProtection="0"/>
    <xf numFmtId="0" fontId="1" fillId="56" borderId="0" applyNumberFormat="0" applyBorder="0" applyAlignment="0" applyProtection="0"/>
    <xf numFmtId="0" fontId="2"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2" fillId="62" borderId="0" applyNumberFormat="0" applyBorder="0" applyAlignment="0" applyProtection="0"/>
    <xf numFmtId="0" fontId="1" fillId="63" borderId="0" applyNumberFormat="0" applyBorder="0" applyAlignment="0" applyProtection="0"/>
    <xf numFmtId="0" fontId="2" fillId="65" borderId="0" applyNumberFormat="0" applyBorder="0" applyAlignment="0" applyProtection="0"/>
    <xf numFmtId="0" fontId="1" fillId="66" borderId="0" applyNumberFormat="0" applyBorder="0" applyAlignment="0" applyProtection="0"/>
    <xf numFmtId="0" fontId="123" fillId="0" borderId="0"/>
    <xf numFmtId="0" fontId="2" fillId="50" borderId="0" applyNumberFormat="0" applyBorder="0" applyAlignment="0" applyProtection="0"/>
    <xf numFmtId="0" fontId="2" fillId="54" borderId="0" applyNumberFormat="0" applyBorder="0" applyAlignment="0" applyProtection="0"/>
    <xf numFmtId="0" fontId="2" fillId="57" borderId="0" applyNumberFormat="0" applyBorder="0" applyAlignment="0" applyProtection="0"/>
    <xf numFmtId="0" fontId="2" fillId="61" borderId="0" applyNumberFormat="0" applyBorder="0" applyAlignment="0" applyProtection="0"/>
    <xf numFmtId="0" fontId="2" fillId="64" borderId="0" applyNumberFormat="0" applyBorder="0" applyAlignment="0" applyProtection="0"/>
    <xf numFmtId="0" fontId="124" fillId="42" borderId="0" applyNumberFormat="0" applyBorder="0" applyAlignment="0" applyProtection="0"/>
    <xf numFmtId="0" fontId="123" fillId="0" borderId="0"/>
    <xf numFmtId="0" fontId="1" fillId="46" borderId="205" applyNumberFormat="0" applyFont="0" applyAlignment="0" applyProtection="0"/>
    <xf numFmtId="43" fontId="1" fillId="0" borderId="0" applyFont="0" applyFill="0" applyBorder="0" applyAlignment="0" applyProtection="0"/>
  </cellStyleXfs>
  <cellXfs count="2086">
    <xf numFmtId="0" fontId="0" fillId="0" borderId="0" xfId="0"/>
    <xf numFmtId="0" fontId="3" fillId="6" borderId="0" xfId="0" applyFont="1" applyFill="1"/>
    <xf numFmtId="0" fontId="3" fillId="0" borderId="0" xfId="0" applyFont="1"/>
    <xf numFmtId="0" fontId="15" fillId="0" borderId="0" xfId="0" applyFont="1"/>
    <xf numFmtId="0" fontId="15" fillId="0" borderId="0" xfId="0" applyFont="1" applyFill="1" applyAlignment="1">
      <alignment horizontal="left" vertical="top" wrapText="1"/>
    </xf>
    <xf numFmtId="0" fontId="15" fillId="0" borderId="0" xfId="0" applyFont="1" applyFill="1" applyAlignment="1">
      <alignment horizontal="left" wrapText="1"/>
    </xf>
    <xf numFmtId="0" fontId="15" fillId="0" borderId="0" xfId="0" applyFont="1" applyFill="1" applyBorder="1" applyAlignment="1">
      <alignment horizontal="left" vertical="top" wrapText="1"/>
    </xf>
    <xf numFmtId="0" fontId="15" fillId="0" borderId="0" xfId="0" applyFont="1" applyFill="1" applyAlignment="1">
      <alignment horizontal="center" vertical="center" wrapText="1"/>
    </xf>
    <xf numFmtId="0" fontId="15" fillId="0" borderId="0" xfId="0" applyFont="1" applyFill="1" applyAlignment="1">
      <alignment horizontal="left" vertical="center" wrapText="1"/>
    </xf>
    <xf numFmtId="0" fontId="39" fillId="0" borderId="0" xfId="0" applyFont="1"/>
    <xf numFmtId="0" fontId="15" fillId="6" borderId="0" xfId="0" applyFont="1" applyFill="1"/>
    <xf numFmtId="0" fontId="15" fillId="0" borderId="0" xfId="0" applyFont="1" applyFill="1" applyBorder="1" applyAlignment="1">
      <alignment horizontal="left" vertical="center" wrapText="1"/>
    </xf>
    <xf numFmtId="0" fontId="51" fillId="0" borderId="0" xfId="0" applyFont="1" applyFill="1"/>
    <xf numFmtId="0" fontId="45" fillId="0" borderId="0" xfId="0" applyFont="1" applyFill="1" applyBorder="1"/>
    <xf numFmtId="0" fontId="45" fillId="0" borderId="0" xfId="0" applyFont="1" applyFill="1" applyAlignment="1">
      <alignment horizontal="right"/>
    </xf>
    <xf numFmtId="0" fontId="56" fillId="0" borderId="0" xfId="0" applyFont="1" applyFill="1"/>
    <xf numFmtId="0" fontId="56" fillId="0" borderId="30" xfId="0" applyNumberFormat="1" applyFont="1" applyFill="1" applyBorder="1" applyAlignment="1">
      <alignment horizontal="right" vertical="center"/>
    </xf>
    <xf numFmtId="0" fontId="48" fillId="0" borderId="0" xfId="0" applyFont="1" applyFill="1"/>
    <xf numFmtId="0" fontId="56" fillId="0" borderId="0" xfId="0" applyFont="1" applyFill="1" applyAlignment="1">
      <alignment horizontal="right"/>
    </xf>
    <xf numFmtId="0" fontId="59" fillId="0" borderId="0" xfId="0" applyFont="1" applyFill="1"/>
    <xf numFmtId="0" fontId="59" fillId="0" borderId="0" xfId="0" applyFont="1" applyFill="1" applyBorder="1"/>
    <xf numFmtId="0" fontId="44" fillId="0" borderId="0" xfId="0" applyFont="1" applyFill="1" applyBorder="1"/>
    <xf numFmtId="0" fontId="13" fillId="0" borderId="30" xfId="0" applyFont="1" applyFill="1" applyBorder="1" applyAlignment="1">
      <alignment horizontal="right"/>
    </xf>
    <xf numFmtId="167" fontId="13" fillId="0" borderId="30" xfId="0" applyNumberFormat="1" applyFont="1" applyFill="1" applyBorder="1" applyAlignment="1">
      <alignment horizontal="right"/>
    </xf>
    <xf numFmtId="0" fontId="13" fillId="0" borderId="29" xfId="0" applyFont="1" applyFill="1" applyBorder="1" applyAlignment="1">
      <alignment horizontal="right"/>
    </xf>
    <xf numFmtId="167" fontId="13" fillId="0" borderId="29" xfId="0" applyNumberFormat="1" applyFont="1" applyFill="1" applyBorder="1" applyAlignment="1">
      <alignment horizontal="right"/>
    </xf>
    <xf numFmtId="0" fontId="15" fillId="0" borderId="0" xfId="0" applyFont="1" applyAlignment="1"/>
    <xf numFmtId="0" fontId="48" fillId="0" borderId="0" xfId="0" applyFont="1" applyFill="1" applyBorder="1"/>
    <xf numFmtId="0" fontId="13" fillId="0" borderId="30" xfId="0" applyFont="1" applyFill="1" applyBorder="1" applyAlignment="1">
      <alignment horizontal="center" vertical="center"/>
    </xf>
    <xf numFmtId="0" fontId="39" fillId="0" borderId="0" xfId="0" applyFont="1" applyAlignment="1">
      <alignment horizontal="justify" vertical="justify"/>
    </xf>
    <xf numFmtId="0" fontId="39" fillId="0" borderId="0" xfId="0" applyFont="1" applyAlignment="1">
      <alignment vertical="center"/>
    </xf>
    <xf numFmtId="0" fontId="39" fillId="0" borderId="0" xfId="0" applyFont="1" applyAlignment="1">
      <alignment horizontal="left" vertical="center" indent="1"/>
    </xf>
    <xf numFmtId="0" fontId="56" fillId="0" borderId="0" xfId="0" applyFont="1" applyFill="1" applyBorder="1"/>
    <xf numFmtId="0" fontId="56" fillId="0" borderId="32" xfId="0" applyFont="1" applyFill="1" applyBorder="1" applyAlignment="1">
      <alignment horizontal="right" vertical="center"/>
    </xf>
    <xf numFmtId="0" fontId="56" fillId="0" borderId="40" xfId="0" applyFont="1" applyFill="1" applyBorder="1"/>
    <xf numFmtId="0" fontId="56" fillId="0" borderId="30" xfId="0" applyFont="1" applyFill="1" applyBorder="1" applyAlignment="1">
      <alignment horizontal="right" vertical="center"/>
    </xf>
    <xf numFmtId="0" fontId="56" fillId="0" borderId="29" xfId="0" applyFont="1" applyFill="1" applyBorder="1" applyAlignment="1">
      <alignment horizontal="right" vertical="center"/>
    </xf>
    <xf numFmtId="0" fontId="56" fillId="0" borderId="40" xfId="0" applyFont="1" applyFill="1" applyBorder="1" applyAlignment="1">
      <alignment horizontal="right" vertical="center"/>
    </xf>
    <xf numFmtId="0" fontId="39" fillId="0" borderId="0" xfId="0" applyFont="1" applyAlignment="1">
      <alignment horizontal="center" vertical="center"/>
    </xf>
    <xf numFmtId="0" fontId="61" fillId="0" borderId="0" xfId="0" applyFont="1" applyFill="1"/>
    <xf numFmtId="0" fontId="39" fillId="0" borderId="0" xfId="0" applyFont="1" applyAlignment="1">
      <alignment vertical="justify"/>
    </xf>
    <xf numFmtId="0" fontId="39" fillId="0" borderId="0" xfId="222" applyFont="1" applyAlignment="1">
      <alignment vertical="justify"/>
    </xf>
    <xf numFmtId="0" fontId="39" fillId="0" borderId="0" xfId="0" applyFont="1" applyAlignment="1"/>
    <xf numFmtId="0" fontId="3" fillId="0" borderId="0" xfId="0" applyFont="1" applyFill="1"/>
    <xf numFmtId="0" fontId="3" fillId="0" borderId="0" xfId="0" applyFont="1" applyFill="1" applyBorder="1"/>
    <xf numFmtId="0" fontId="15" fillId="0" borderId="0" xfId="0" applyFont="1" applyFill="1" applyBorder="1"/>
    <xf numFmtId="0" fontId="13" fillId="0" borderId="30" xfId="0" applyNumberFormat="1" applyFont="1" applyFill="1" applyBorder="1"/>
    <xf numFmtId="0" fontId="13" fillId="0" borderId="30" xfId="0" applyFont="1" applyFill="1" applyBorder="1"/>
    <xf numFmtId="0" fontId="13" fillId="0" borderId="0" xfId="0" applyFont="1" applyFill="1"/>
    <xf numFmtId="0" fontId="13" fillId="0" borderId="0" xfId="0" applyFont="1" applyFill="1" applyAlignment="1">
      <alignment horizontal="center" vertical="center"/>
    </xf>
    <xf numFmtId="0" fontId="56" fillId="0" borderId="0" xfId="0" applyFont="1" applyFill="1" applyAlignment="1">
      <alignment horizontal="left"/>
    </xf>
    <xf numFmtId="0" fontId="45" fillId="0" borderId="0" xfId="0" applyFont="1" applyFill="1"/>
    <xf numFmtId="0" fontId="12" fillId="0" borderId="0" xfId="0" applyFont="1" applyFill="1"/>
    <xf numFmtId="0" fontId="56" fillId="0" borderId="30" xfId="0" applyFont="1" applyFill="1" applyBorder="1"/>
    <xf numFmtId="0" fontId="44" fillId="0" borderId="30" xfId="141" applyFont="1" applyFill="1" applyBorder="1" applyAlignment="1">
      <alignment horizontal="right"/>
    </xf>
    <xf numFmtId="167" fontId="44" fillId="0" borderId="30" xfId="141" applyNumberFormat="1" applyFont="1" applyFill="1" applyBorder="1" applyAlignment="1">
      <alignment horizontal="right"/>
    </xf>
    <xf numFmtId="167" fontId="44" fillId="0" borderId="29" xfId="141" applyNumberFormat="1" applyFont="1" applyFill="1" applyBorder="1" applyAlignment="1">
      <alignment horizontal="right"/>
    </xf>
    <xf numFmtId="0" fontId="44" fillId="0" borderId="30" xfId="20" applyNumberFormat="1" applyFont="1" applyFill="1" applyBorder="1" applyAlignment="1">
      <alignment horizontal="right" vertical="center"/>
    </xf>
    <xf numFmtId="167" fontId="44" fillId="0" borderId="29" xfId="23" applyNumberFormat="1" applyFont="1" applyFill="1" applyBorder="1" applyAlignment="1">
      <alignment horizontal="right" vertical="center"/>
    </xf>
    <xf numFmtId="167" fontId="45" fillId="0" borderId="29" xfId="0" applyNumberFormat="1" applyFont="1" applyFill="1" applyBorder="1" applyAlignment="1">
      <alignment horizontal="right"/>
    </xf>
    <xf numFmtId="167" fontId="45" fillId="0" borderId="30" xfId="0" applyNumberFormat="1" applyFont="1" applyFill="1" applyBorder="1" applyAlignment="1">
      <alignment horizontal="right"/>
    </xf>
    <xf numFmtId="0" fontId="45" fillId="0" borderId="30" xfId="3" applyNumberFormat="1" applyFont="1" applyFill="1" applyBorder="1" applyAlignment="1">
      <alignment horizontal="right" vertical="center"/>
    </xf>
    <xf numFmtId="167" fontId="45" fillId="0" borderId="30" xfId="3" applyNumberFormat="1" applyFont="1" applyFill="1" applyBorder="1" applyAlignment="1">
      <alignment horizontal="right" vertical="center"/>
    </xf>
    <xf numFmtId="0" fontId="39" fillId="0" borderId="0" xfId="0" applyFont="1" applyFill="1"/>
    <xf numFmtId="0" fontId="13" fillId="0" borderId="0" xfId="0" applyFont="1" applyFill="1" applyBorder="1" applyAlignment="1">
      <alignment horizontal="center" vertical="center"/>
    </xf>
    <xf numFmtId="0" fontId="45" fillId="0" borderId="0" xfId="0" applyFont="1" applyFill="1" applyAlignment="1">
      <alignment horizontal="left"/>
    </xf>
    <xf numFmtId="0" fontId="45" fillId="0" borderId="0" xfId="0" applyNumberFormat="1" applyFont="1" applyFill="1"/>
    <xf numFmtId="0" fontId="45" fillId="0" borderId="69" xfId="0" applyFont="1" applyFill="1" applyBorder="1" applyAlignment="1">
      <alignment horizontal="center"/>
    </xf>
    <xf numFmtId="0" fontId="45" fillId="0" borderId="64" xfId="0" applyFont="1" applyFill="1" applyBorder="1" applyAlignment="1">
      <alignment horizontal="left"/>
    </xf>
    <xf numFmtId="0" fontId="45" fillId="0" borderId="64" xfId="0" applyNumberFormat="1" applyFont="1" applyFill="1" applyBorder="1"/>
    <xf numFmtId="0" fontId="45" fillId="0" borderId="58" xfId="0" applyFont="1" applyFill="1" applyBorder="1"/>
    <xf numFmtId="167" fontId="45" fillId="0" borderId="29" xfId="0" applyNumberFormat="1" applyFont="1" applyFill="1" applyBorder="1" applyAlignment="1">
      <alignment horizontal="right" vertical="center"/>
    </xf>
    <xf numFmtId="0" fontId="45" fillId="0" borderId="0" xfId="0" applyFont="1" applyFill="1" applyAlignment="1">
      <alignment horizontal="right" vertical="center"/>
    </xf>
    <xf numFmtId="0" fontId="45" fillId="0" borderId="69" xfId="0" applyFont="1" applyFill="1" applyBorder="1" applyAlignment="1">
      <alignment horizontal="center" vertical="center"/>
    </xf>
    <xf numFmtId="0" fontId="45" fillId="0" borderId="42" xfId="0" applyFont="1" applyFill="1" applyBorder="1"/>
    <xf numFmtId="0" fontId="45" fillId="0" borderId="43" xfId="0" applyNumberFormat="1" applyFont="1" applyFill="1" applyBorder="1"/>
    <xf numFmtId="0" fontId="45" fillId="0" borderId="45" xfId="0" applyNumberFormat="1" applyFont="1" applyFill="1" applyBorder="1"/>
    <xf numFmtId="0" fontId="0" fillId="0" borderId="0" xfId="0" applyFill="1" applyAlignment="1">
      <alignment horizontal="left"/>
    </xf>
    <xf numFmtId="0" fontId="44" fillId="0" borderId="26" xfId="0" applyFont="1" applyFill="1" applyBorder="1" applyAlignment="1">
      <alignment horizontal="left" vertical="center"/>
    </xf>
    <xf numFmtId="0" fontId="44" fillId="0" borderId="26" xfId="0" applyFont="1" applyFill="1" applyBorder="1" applyAlignment="1">
      <alignment horizontal="left" vertical="center" wrapText="1"/>
    </xf>
    <xf numFmtId="3" fontId="43" fillId="0" borderId="30" xfId="0" applyNumberFormat="1" applyFont="1" applyFill="1" applyBorder="1" applyAlignment="1">
      <alignment horizontal="center" vertical="center"/>
    </xf>
    <xf numFmtId="0" fontId="43" fillId="0" borderId="0" xfId="0" applyFont="1" applyFill="1" applyAlignment="1">
      <alignment vertical="center"/>
    </xf>
    <xf numFmtId="0" fontId="44" fillId="0" borderId="0" xfId="0" applyFont="1" applyFill="1"/>
    <xf numFmtId="3" fontId="12" fillId="0" borderId="62" xfId="0" applyNumberFormat="1" applyFont="1" applyFill="1" applyBorder="1" applyAlignment="1">
      <alignment vertical="center"/>
    </xf>
    <xf numFmtId="0" fontId="12" fillId="0" borderId="48" xfId="0" applyFont="1" applyFill="1" applyBorder="1" applyAlignment="1">
      <alignment horizontal="center" vertical="center"/>
    </xf>
    <xf numFmtId="167" fontId="12" fillId="0" borderId="62" xfId="0" applyNumberFormat="1" applyFont="1" applyFill="1" applyBorder="1" applyAlignment="1">
      <alignment vertical="center"/>
    </xf>
    <xf numFmtId="167" fontId="12" fillId="0" borderId="61" xfId="0" applyNumberFormat="1" applyFont="1" applyFill="1" applyBorder="1" applyAlignment="1">
      <alignment vertical="center"/>
    </xf>
    <xf numFmtId="0" fontId="0" fillId="0" borderId="0" xfId="0" applyFill="1" applyAlignment="1">
      <alignment vertical="center"/>
    </xf>
    <xf numFmtId="0" fontId="0" fillId="0" borderId="0" xfId="0" applyFill="1"/>
    <xf numFmtId="0" fontId="45" fillId="0" borderId="0" xfId="0" applyFont="1" applyFill="1" applyBorder="1" applyAlignment="1">
      <alignment horizontal="center"/>
    </xf>
    <xf numFmtId="0" fontId="13" fillId="0" borderId="0" xfId="0" applyFont="1" applyFill="1" applyAlignment="1">
      <alignment horizontal="center"/>
    </xf>
    <xf numFmtId="167" fontId="45" fillId="0" borderId="67" xfId="0" applyNumberFormat="1" applyFont="1" applyFill="1" applyBorder="1" applyAlignment="1">
      <alignment horizontal="right"/>
    </xf>
    <xf numFmtId="0" fontId="56" fillId="0" borderId="30" xfId="0" applyFont="1" applyFill="1" applyBorder="1" applyAlignment="1">
      <alignment horizontal="center" vertical="center"/>
    </xf>
    <xf numFmtId="0" fontId="39" fillId="0" borderId="0" xfId="0" applyFont="1" applyFill="1" applyBorder="1" applyAlignment="1">
      <alignment horizontal="center" vertical="center"/>
    </xf>
    <xf numFmtId="0" fontId="13" fillId="0" borderId="0" xfId="0" applyFont="1" applyFill="1" applyBorder="1" applyAlignment="1"/>
    <xf numFmtId="0" fontId="71" fillId="0" borderId="0" xfId="0" applyFont="1" applyAlignment="1">
      <alignment vertical="center"/>
    </xf>
    <xf numFmtId="0" fontId="71" fillId="0" borderId="0" xfId="0" applyFont="1" applyAlignment="1">
      <alignment vertical="center" wrapText="1"/>
    </xf>
    <xf numFmtId="0" fontId="72" fillId="0" borderId="0" xfId="0" applyFont="1" applyAlignment="1">
      <alignment vertical="center"/>
    </xf>
    <xf numFmtId="0" fontId="43" fillId="0" borderId="0" xfId="0" applyFont="1" applyAlignment="1">
      <alignment horizontal="center" vertical="center"/>
    </xf>
    <xf numFmtId="0" fontId="44" fillId="0" borderId="0" xfId="0" applyFont="1" applyAlignment="1">
      <alignment horizontal="center"/>
    </xf>
    <xf numFmtId="0" fontId="48" fillId="0" borderId="0" xfId="0" applyFont="1" applyAlignment="1">
      <alignment vertical="top"/>
    </xf>
    <xf numFmtId="0" fontId="48" fillId="0" borderId="0" xfId="0" applyFont="1" applyAlignment="1">
      <alignment vertical="center"/>
    </xf>
    <xf numFmtId="0" fontId="46" fillId="0" borderId="1" xfId="0" applyFont="1" applyBorder="1" applyAlignment="1">
      <alignment horizontal="center" vertical="top" wrapText="1"/>
    </xf>
    <xf numFmtId="0" fontId="57" fillId="0" borderId="0" xfId="0" applyFont="1" applyAlignment="1">
      <alignment horizontal="center" vertical="center"/>
    </xf>
    <xf numFmtId="0" fontId="56" fillId="0" borderId="0" xfId="0" applyFont="1" applyAlignment="1">
      <alignment vertical="center"/>
    </xf>
    <xf numFmtId="0" fontId="56" fillId="7" borderId="0" xfId="0" applyFont="1" applyFill="1" applyAlignment="1">
      <alignment vertical="center" wrapText="1"/>
    </xf>
    <xf numFmtId="0" fontId="56" fillId="0" borderId="0" xfId="0" applyFont="1" applyAlignment="1">
      <alignment vertical="center" wrapText="1"/>
    </xf>
    <xf numFmtId="0" fontId="15" fillId="0" borderId="0" xfId="0" applyFont="1" applyBorder="1" applyAlignment="1"/>
    <xf numFmtId="0" fontId="15" fillId="0" borderId="0" xfId="0" applyFont="1" applyBorder="1" applyAlignment="1">
      <alignment horizontal="center" vertical="center"/>
    </xf>
    <xf numFmtId="0" fontId="64" fillId="0" borderId="0" xfId="0" applyFont="1" applyAlignment="1">
      <alignment vertical="center"/>
    </xf>
    <xf numFmtId="0" fontId="15" fillId="0" borderId="0" xfId="0" applyFont="1" applyAlignment="1">
      <alignment horizontal="justify" vertical="justify"/>
    </xf>
    <xf numFmtId="0" fontId="40" fillId="0" borderId="0" xfId="0" applyFont="1" applyAlignment="1">
      <alignment horizontal="justify" vertical="justify"/>
    </xf>
    <xf numFmtId="0" fontId="65" fillId="0" borderId="0" xfId="0" applyFont="1" applyAlignment="1">
      <alignment horizontal="justify" vertical="justify"/>
    </xf>
    <xf numFmtId="0" fontId="42" fillId="0" borderId="0" xfId="0" applyFont="1" applyFill="1"/>
    <xf numFmtId="0" fontId="3" fillId="0" borderId="0" xfId="0" applyFont="1" applyFill="1" applyAlignment="1">
      <alignment vertical="top"/>
    </xf>
    <xf numFmtId="0" fontId="3" fillId="0" borderId="0" xfId="0" applyFont="1" applyFill="1" applyAlignment="1">
      <alignment horizontal="left" vertical="center"/>
    </xf>
    <xf numFmtId="0" fontId="3" fillId="0" borderId="0" xfId="0" applyFont="1" applyFill="1" applyAlignment="1">
      <alignment horizontal="left"/>
    </xf>
    <xf numFmtId="0" fontId="3" fillId="0" borderId="0" xfId="0" applyFont="1" applyFill="1" applyAlignment="1"/>
    <xf numFmtId="0" fontId="44" fillId="0" borderId="26" xfId="3" applyFont="1" applyFill="1" applyBorder="1" applyAlignment="1">
      <alignment vertical="center" wrapText="1"/>
    </xf>
    <xf numFmtId="0" fontId="45" fillId="0" borderId="0" xfId="0" applyFont="1" applyFill="1" applyAlignment="1">
      <alignment vertical="center"/>
    </xf>
    <xf numFmtId="0" fontId="59" fillId="0" borderId="0" xfId="0" applyFont="1" applyFill="1" applyBorder="1" applyAlignment="1">
      <alignment vertical="center"/>
    </xf>
    <xf numFmtId="0" fontId="44" fillId="0" borderId="0" xfId="131" applyFont="1" applyFill="1"/>
    <xf numFmtId="0" fontId="13" fillId="0" borderId="0" xfId="0" applyFont="1" applyFill="1" applyAlignment="1">
      <alignment vertical="center"/>
    </xf>
    <xf numFmtId="0" fontId="44" fillId="0" borderId="0" xfId="30" applyFont="1" applyFill="1" applyBorder="1" applyAlignment="1">
      <alignment vertical="center"/>
    </xf>
    <xf numFmtId="0" fontId="52" fillId="0" borderId="0" xfId="30" applyFont="1" applyFill="1" applyBorder="1" applyAlignment="1">
      <alignment vertical="center"/>
    </xf>
    <xf numFmtId="3" fontId="55" fillId="0" borderId="0" xfId="164" applyNumberFormat="1" applyFont="1" applyFill="1" applyBorder="1" applyAlignment="1"/>
    <xf numFmtId="3" fontId="52" fillId="0" borderId="0" xfId="164" applyNumberFormat="1" applyFont="1" applyFill="1" applyBorder="1" applyAlignment="1"/>
    <xf numFmtId="0" fontId="44" fillId="0" borderId="0" xfId="131" applyFont="1" applyFill="1" applyBorder="1"/>
    <xf numFmtId="0" fontId="44" fillId="0" borderId="0" xfId="125" applyFont="1" applyFill="1" applyAlignment="1">
      <alignment horizontal="left" vertical="justify"/>
    </xf>
    <xf numFmtId="167" fontId="44" fillId="0" borderId="0" xfId="30" applyNumberFormat="1" applyFont="1" applyFill="1" applyBorder="1" applyAlignment="1">
      <alignment vertical="center"/>
    </xf>
    <xf numFmtId="167" fontId="44" fillId="0" borderId="0" xfId="131" applyNumberFormat="1" applyFont="1" applyFill="1"/>
    <xf numFmtId="0" fontId="44" fillId="0" borderId="0" xfId="131" applyFont="1" applyFill="1" applyAlignment="1"/>
    <xf numFmtId="0" fontId="45" fillId="0" borderId="30" xfId="0" applyFont="1" applyFill="1" applyBorder="1" applyAlignment="1">
      <alignment horizontal="right"/>
    </xf>
    <xf numFmtId="0" fontId="13" fillId="0" borderId="0" xfId="0" applyFont="1" applyFill="1" applyAlignment="1">
      <alignment horizontal="right" vertical="center"/>
    </xf>
    <xf numFmtId="0" fontId="14" fillId="0" borderId="0" xfId="0" applyFont="1" applyFill="1" applyAlignment="1">
      <alignment vertical="center"/>
    </xf>
    <xf numFmtId="0" fontId="43" fillId="0" borderId="30" xfId="141" applyFont="1" applyFill="1" applyBorder="1" applyAlignment="1">
      <alignment horizontal="right"/>
    </xf>
    <xf numFmtId="167" fontId="43" fillId="0" borderId="30" xfId="141" applyNumberFormat="1" applyFont="1" applyFill="1" applyBorder="1" applyAlignment="1">
      <alignment horizontal="right"/>
    </xf>
    <xf numFmtId="0" fontId="12" fillId="0" borderId="30" xfId="0" applyFont="1" applyFill="1" applyBorder="1" applyAlignment="1">
      <alignment horizontal="right"/>
    </xf>
    <xf numFmtId="167" fontId="12" fillId="0" borderId="30" xfId="0" applyNumberFormat="1" applyFont="1" applyFill="1" applyBorder="1" applyAlignment="1">
      <alignment horizontal="right"/>
    </xf>
    <xf numFmtId="167" fontId="40" fillId="0" borderId="30" xfId="131" applyNumberFormat="1" applyFont="1" applyFill="1" applyBorder="1" applyAlignment="1">
      <alignment vertical="center"/>
    </xf>
    <xf numFmtId="0" fontId="13" fillId="0" borderId="0" xfId="0" applyFont="1" applyFill="1" applyBorder="1"/>
    <xf numFmtId="0" fontId="51" fillId="0" borderId="0" xfId="0" applyFont="1" applyFill="1" applyBorder="1"/>
    <xf numFmtId="3" fontId="52" fillId="0" borderId="30" xfId="210" applyNumberFormat="1" applyFont="1" applyFill="1" applyBorder="1" applyAlignment="1">
      <alignment horizontal="right"/>
    </xf>
    <xf numFmtId="0" fontId="39" fillId="0" borderId="0" xfId="0" applyFont="1" applyFill="1" applyBorder="1" applyAlignment="1">
      <alignment vertical="center"/>
    </xf>
    <xf numFmtId="0" fontId="39" fillId="0" borderId="0" xfId="0" applyFont="1" applyFill="1" applyBorder="1" applyAlignment="1">
      <alignment vertical="center" wrapText="1"/>
    </xf>
    <xf numFmtId="0" fontId="39" fillId="0" borderId="0" xfId="0" applyFont="1" applyFill="1" applyBorder="1" applyAlignment="1"/>
    <xf numFmtId="0" fontId="56" fillId="0" borderId="0" xfId="0" applyFont="1" applyFill="1" applyBorder="1" applyAlignment="1">
      <alignment horizontal="center"/>
    </xf>
    <xf numFmtId="0" fontId="39" fillId="0" borderId="0" xfId="43" applyFont="1" applyFill="1" applyBorder="1" applyAlignment="1"/>
    <xf numFmtId="0" fontId="45" fillId="0" borderId="0" xfId="0" applyFont="1" applyFill="1" applyBorder="1" applyAlignment="1">
      <alignment horizontal="justify" vertical="justify" wrapText="1"/>
    </xf>
    <xf numFmtId="0" fontId="3" fillId="0" borderId="0" xfId="0" applyFont="1" applyFill="1" applyAlignment="1">
      <alignment horizontal="center"/>
    </xf>
    <xf numFmtId="0" fontId="15" fillId="0" borderId="0" xfId="0" applyFont="1" applyFill="1"/>
    <xf numFmtId="0" fontId="47" fillId="0" borderId="30" xfId="0" applyFont="1" applyFill="1" applyBorder="1" applyAlignment="1">
      <alignment horizontal="center"/>
    </xf>
    <xf numFmtId="0" fontId="51" fillId="0" borderId="0" xfId="0" applyFont="1" applyFill="1" applyBorder="1" applyAlignment="1"/>
    <xf numFmtId="0" fontId="13" fillId="0" borderId="0" xfId="0" applyFont="1" applyFill="1" applyAlignment="1">
      <alignment horizontal="right"/>
    </xf>
    <xf numFmtId="0" fontId="70" fillId="0" borderId="30" xfId="0" applyFont="1" applyFill="1" applyBorder="1" applyAlignment="1">
      <alignment horizontal="right" vertical="center"/>
    </xf>
    <xf numFmtId="0" fontId="51" fillId="0" borderId="30" xfId="0" applyFont="1" applyFill="1" applyBorder="1" applyAlignment="1">
      <alignment horizontal="right" vertical="center"/>
    </xf>
    <xf numFmtId="0" fontId="63" fillId="0" borderId="0" xfId="0" applyFont="1" applyFill="1"/>
    <xf numFmtId="0" fontId="45" fillId="0" borderId="0" xfId="0" applyFont="1" applyFill="1" applyAlignment="1">
      <alignment horizontal="left" wrapText="1"/>
    </xf>
    <xf numFmtId="0" fontId="44" fillId="0" borderId="0" xfId="0" applyFont="1" applyFill="1" applyAlignment="1">
      <alignment vertical="center"/>
    </xf>
    <xf numFmtId="0" fontId="44" fillId="0" borderId="26" xfId="3" applyFont="1" applyFill="1" applyBorder="1" applyAlignment="1">
      <alignment horizontal="left" vertical="center"/>
    </xf>
    <xf numFmtId="167" fontId="44" fillId="0" borderId="30" xfId="0" applyNumberFormat="1" applyFont="1" applyFill="1" applyBorder="1" applyAlignment="1">
      <alignment horizontal="right" vertical="center"/>
    </xf>
    <xf numFmtId="0" fontId="44" fillId="0" borderId="30" xfId="0" applyFont="1" applyFill="1" applyBorder="1" applyAlignment="1">
      <alignment horizontal="right" vertical="center"/>
    </xf>
    <xf numFmtId="0" fontId="44" fillId="0" borderId="26" xfId="3" applyFont="1" applyFill="1" applyBorder="1" applyAlignment="1">
      <alignment horizontal="left" vertical="center" wrapText="1"/>
    </xf>
    <xf numFmtId="0" fontId="44" fillId="0" borderId="26" xfId="1" applyFont="1" applyFill="1" applyBorder="1" applyAlignment="1">
      <alignment horizontal="left" vertical="center" wrapText="1"/>
    </xf>
    <xf numFmtId="0" fontId="44" fillId="0" borderId="67" xfId="0" applyFont="1" applyFill="1" applyBorder="1" applyAlignment="1">
      <alignment horizontal="right" vertical="center"/>
    </xf>
    <xf numFmtId="167" fontId="44" fillId="0" borderId="67" xfId="0" applyNumberFormat="1" applyFont="1" applyFill="1" applyBorder="1" applyAlignment="1">
      <alignment horizontal="right" vertical="center"/>
    </xf>
    <xf numFmtId="0" fontId="44" fillId="0" borderId="0" xfId="0" applyFont="1" applyFill="1" applyBorder="1" applyAlignment="1">
      <alignment horizontal="left" vertical="center"/>
    </xf>
    <xf numFmtId="0" fontId="44" fillId="0" borderId="0" xfId="3" applyFont="1" applyFill="1" applyBorder="1" applyAlignment="1">
      <alignment horizontal="left" vertical="center"/>
    </xf>
    <xf numFmtId="0" fontId="44" fillId="0" borderId="0" xfId="3" applyFont="1" applyFill="1" applyBorder="1" applyAlignment="1">
      <alignment horizontal="left" vertical="center" wrapText="1"/>
    </xf>
    <xf numFmtId="0" fontId="44" fillId="0" borderId="0" xfId="0" applyFont="1" applyFill="1" applyBorder="1" applyAlignment="1">
      <alignment horizontal="left" vertical="center" wrapText="1"/>
    </xf>
    <xf numFmtId="3" fontId="45" fillId="0" borderId="30" xfId="0" applyNumberFormat="1" applyFont="1" applyFill="1" applyBorder="1" applyAlignment="1">
      <alignment horizontal="right"/>
    </xf>
    <xf numFmtId="0" fontId="69" fillId="0" borderId="30" xfId="0" applyFont="1" applyFill="1" applyBorder="1" applyAlignment="1">
      <alignment horizontal="right"/>
    </xf>
    <xf numFmtId="0" fontId="45" fillId="0" borderId="67" xfId="0" applyFont="1" applyFill="1" applyBorder="1" applyAlignment="1">
      <alignment horizontal="right"/>
    </xf>
    <xf numFmtId="167" fontId="45" fillId="0" borderId="68" xfId="0" applyNumberFormat="1" applyFont="1" applyFill="1" applyBorder="1" applyAlignment="1">
      <alignment horizontal="right"/>
    </xf>
    <xf numFmtId="0" fontId="12" fillId="0" borderId="0" xfId="0" applyFont="1" applyFill="1" applyAlignment="1">
      <alignment horizontal="center"/>
    </xf>
    <xf numFmtId="0" fontId="45" fillId="0" borderId="29" xfId="0" applyFont="1" applyFill="1" applyBorder="1" applyAlignment="1">
      <alignment horizontal="right"/>
    </xf>
    <xf numFmtId="0" fontId="45" fillId="0" borderId="22" xfId="0" applyFont="1" applyFill="1" applyBorder="1" applyAlignment="1">
      <alignment horizontal="right"/>
    </xf>
    <xf numFmtId="0" fontId="54" fillId="0" borderId="0" xfId="0" applyFont="1" applyFill="1"/>
    <xf numFmtId="0" fontId="65" fillId="0" borderId="0" xfId="0" applyFont="1" applyFill="1"/>
    <xf numFmtId="167" fontId="45" fillId="0" borderId="3" xfId="0" applyNumberFormat="1" applyFont="1" applyFill="1" applyBorder="1" applyAlignment="1">
      <alignment horizontal="right"/>
    </xf>
    <xf numFmtId="167" fontId="44" fillId="0" borderId="29" xfId="0" applyNumberFormat="1" applyFont="1" applyFill="1" applyBorder="1" applyAlignment="1">
      <alignment horizontal="right" vertical="center"/>
    </xf>
    <xf numFmtId="0" fontId="13" fillId="0" borderId="0" xfId="0" applyFont="1" applyFill="1" applyAlignment="1">
      <alignment vertical="top"/>
    </xf>
    <xf numFmtId="0" fontId="44" fillId="0" borderId="0" xfId="0" applyFont="1" applyFill="1" applyAlignment="1">
      <alignment horizontal="center" vertical="center"/>
    </xf>
    <xf numFmtId="0" fontId="44" fillId="0" borderId="0" xfId="0" applyFont="1" applyFill="1" applyAlignment="1">
      <alignment vertical="top"/>
    </xf>
    <xf numFmtId="0" fontId="39" fillId="0" borderId="0" xfId="56" applyFont="1" applyFill="1" applyBorder="1" applyAlignment="1">
      <alignment vertical="center"/>
    </xf>
    <xf numFmtId="167" fontId="51" fillId="0" borderId="30" xfId="0" applyNumberFormat="1" applyFont="1" applyFill="1" applyBorder="1" applyAlignment="1">
      <alignment horizontal="right" vertical="center"/>
    </xf>
    <xf numFmtId="0" fontId="50" fillId="0" borderId="30" xfId="0" applyNumberFormat="1" applyFont="1" applyFill="1" applyBorder="1" applyAlignment="1">
      <alignment horizontal="right" vertical="center"/>
    </xf>
    <xf numFmtId="0" fontId="56" fillId="0" borderId="79" xfId="0" applyFont="1" applyFill="1" applyBorder="1" applyAlignment="1">
      <alignment horizontal="right" vertical="center"/>
    </xf>
    <xf numFmtId="0" fontId="0" fillId="0" borderId="0" xfId="0" applyFill="1" applyBorder="1"/>
    <xf numFmtId="0" fontId="56" fillId="0" borderId="75" xfId="0" applyFont="1" applyFill="1" applyBorder="1"/>
    <xf numFmtId="0" fontId="56" fillId="0" borderId="75" xfId="0" applyFont="1" applyFill="1" applyBorder="1" applyAlignment="1">
      <alignment horizontal="right" vertical="center"/>
    </xf>
    <xf numFmtId="0" fontId="44" fillId="0" borderId="27" xfId="0" applyFont="1" applyFill="1" applyBorder="1" applyAlignment="1">
      <alignment horizontal="left" vertical="center"/>
    </xf>
    <xf numFmtId="0" fontId="69" fillId="0" borderId="0" xfId="0" applyFont="1" applyFill="1" applyBorder="1" applyAlignment="1">
      <alignment horizontal="left"/>
    </xf>
    <xf numFmtId="0" fontId="51" fillId="0" borderId="63" xfId="0" applyFont="1" applyBorder="1" applyAlignment="1">
      <alignment horizontal="center" vertical="center" wrapText="1"/>
    </xf>
    <xf numFmtId="0" fontId="51" fillId="0" borderId="63" xfId="0" applyFont="1" applyBorder="1" applyAlignment="1">
      <alignment horizontal="left" vertical="center" wrapText="1"/>
    </xf>
    <xf numFmtId="0" fontId="48" fillId="0" borderId="26" xfId="2" applyFont="1" applyFill="1" applyBorder="1" applyAlignment="1">
      <alignment horizontal="left" vertical="center"/>
    </xf>
    <xf numFmtId="167" fontId="48" fillId="0" borderId="30" xfId="0" applyNumberFormat="1" applyFont="1" applyFill="1" applyBorder="1"/>
    <xf numFmtId="0" fontId="48" fillId="0" borderId="29" xfId="0" applyFont="1" applyFill="1" applyBorder="1"/>
    <xf numFmtId="0" fontId="48" fillId="0" borderId="26" xfId="3" applyFont="1" applyFill="1" applyBorder="1" applyAlignment="1">
      <alignment horizontal="left" vertical="center"/>
    </xf>
    <xf numFmtId="167" fontId="48" fillId="0" borderId="29" xfId="0" applyNumberFormat="1" applyFont="1" applyFill="1" applyBorder="1"/>
    <xf numFmtId="0" fontId="48" fillId="0" borderId="66" xfId="2" applyFont="1" applyFill="1" applyBorder="1" applyAlignment="1">
      <alignment horizontal="left" vertical="center"/>
    </xf>
    <xf numFmtId="167" fontId="48" fillId="0" borderId="67" xfId="0" applyNumberFormat="1" applyFont="1" applyFill="1" applyBorder="1"/>
    <xf numFmtId="167" fontId="48" fillId="0" borderId="65" xfId="0" applyNumberFormat="1" applyFont="1" applyFill="1" applyBorder="1"/>
    <xf numFmtId="0" fontId="46" fillId="0" borderId="0" xfId="0" applyFont="1" applyFill="1"/>
    <xf numFmtId="3" fontId="70" fillId="0" borderId="30" xfId="0" applyNumberFormat="1" applyFont="1" applyFill="1" applyBorder="1" applyAlignment="1">
      <alignment horizontal="right" vertical="center"/>
    </xf>
    <xf numFmtId="0" fontId="51" fillId="0" borderId="30" xfId="0" applyFont="1" applyFill="1" applyBorder="1" applyAlignment="1">
      <alignment vertical="center"/>
    </xf>
    <xf numFmtId="0" fontId="70" fillId="0" borderId="29" xfId="0" applyFont="1" applyFill="1" applyBorder="1" applyAlignment="1">
      <alignment horizontal="right" vertical="center"/>
    </xf>
    <xf numFmtId="0" fontId="13" fillId="0" borderId="48" xfId="0" applyFont="1" applyFill="1" applyBorder="1"/>
    <xf numFmtId="0" fontId="13" fillId="0" borderId="51" xfId="0" applyFont="1" applyFill="1" applyBorder="1"/>
    <xf numFmtId="0" fontId="51" fillId="0" borderId="48" xfId="0" applyFont="1" applyFill="1" applyBorder="1"/>
    <xf numFmtId="0" fontId="51" fillId="0" borderId="51" xfId="0" applyFont="1" applyFill="1" applyBorder="1"/>
    <xf numFmtId="0" fontId="70" fillId="0" borderId="30" xfId="0" applyFont="1" applyFill="1" applyBorder="1" applyAlignment="1">
      <alignment horizontal="right" vertical="top"/>
    </xf>
    <xf numFmtId="0" fontId="70" fillId="0" borderId="29" xfId="0" applyFont="1" applyFill="1" applyBorder="1" applyAlignment="1">
      <alignment horizontal="right" vertical="top"/>
    </xf>
    <xf numFmtId="0" fontId="51" fillId="0" borderId="30" xfId="0" applyFont="1" applyFill="1" applyBorder="1" applyAlignment="1">
      <alignment horizontal="right" vertical="top"/>
    </xf>
    <xf numFmtId="0" fontId="51" fillId="0" borderId="29" xfId="0" applyFont="1" applyFill="1" applyBorder="1" applyAlignment="1">
      <alignment horizontal="right" vertical="top"/>
    </xf>
    <xf numFmtId="3" fontId="70" fillId="0" borderId="30" xfId="0" applyNumberFormat="1" applyFont="1" applyFill="1" applyBorder="1" applyAlignment="1">
      <alignment horizontal="right" vertical="top"/>
    </xf>
    <xf numFmtId="0" fontId="51" fillId="0" borderId="59" xfId="0" applyFont="1" applyFill="1" applyBorder="1" applyAlignment="1">
      <alignment horizontal="center" vertical="center"/>
    </xf>
    <xf numFmtId="0" fontId="50" fillId="0" borderId="30" xfId="0" applyFont="1" applyFill="1" applyBorder="1" applyAlignment="1">
      <alignment horizontal="center" vertical="center"/>
    </xf>
    <xf numFmtId="0" fontId="47" fillId="0" borderId="30" xfId="0" applyFont="1" applyFill="1" applyBorder="1" applyAlignment="1">
      <alignment horizontal="center" vertical="center"/>
    </xf>
    <xf numFmtId="0" fontId="50" fillId="0" borderId="0" xfId="0" applyFont="1" applyFill="1" applyBorder="1" applyAlignment="1"/>
    <xf numFmtId="0" fontId="50" fillId="0" borderId="67" xfId="0" applyFont="1" applyFill="1" applyBorder="1" applyAlignment="1">
      <alignment horizontal="center" vertical="center"/>
    </xf>
    <xf numFmtId="0" fontId="50" fillId="0" borderId="0" xfId="0" applyFont="1" applyFill="1"/>
    <xf numFmtId="0" fontId="50" fillId="0" borderId="0" xfId="0" applyFont="1" applyFill="1" applyAlignment="1">
      <alignment horizontal="center" vertical="center"/>
    </xf>
    <xf numFmtId="0" fontId="50" fillId="0" borderId="0" xfId="0" applyFont="1" applyFill="1" applyAlignment="1">
      <alignment horizontal="center"/>
    </xf>
    <xf numFmtId="0" fontId="50" fillId="0" borderId="0" xfId="0" applyFont="1" applyFill="1" applyBorder="1"/>
    <xf numFmtId="0" fontId="15" fillId="0" borderId="0" xfId="0" applyFont="1" applyFill="1" applyAlignment="1">
      <alignment horizontal="center"/>
    </xf>
    <xf numFmtId="0" fontId="39" fillId="0" borderId="0" xfId="0" applyFont="1" applyFill="1" applyBorder="1" applyAlignment="1">
      <alignment horizontal="left"/>
    </xf>
    <xf numFmtId="0" fontId="50" fillId="0" borderId="0" xfId="0" applyFont="1" applyFill="1" applyBorder="1" applyAlignment="1">
      <alignment horizontal="left"/>
    </xf>
    <xf numFmtId="0" fontId="50" fillId="0" borderId="0" xfId="0" applyFont="1" applyFill="1" applyAlignment="1">
      <alignment horizontal="left"/>
    </xf>
    <xf numFmtId="0" fontId="15" fillId="0" borderId="0" xfId="0" applyFont="1" applyFill="1" applyAlignment="1">
      <alignment horizontal="left"/>
    </xf>
    <xf numFmtId="167" fontId="51" fillId="0" borderId="29" xfId="0" applyNumberFormat="1" applyFont="1" applyFill="1" applyBorder="1" applyAlignment="1">
      <alignment horizontal="right" vertical="center"/>
    </xf>
    <xf numFmtId="0" fontId="56" fillId="0" borderId="75" xfId="0" applyFont="1" applyFill="1" applyBorder="1" applyAlignment="1">
      <alignment horizontal="center" vertical="center"/>
    </xf>
    <xf numFmtId="0" fontId="56" fillId="0" borderId="76" xfId="0" applyFont="1" applyFill="1" applyBorder="1" applyAlignment="1">
      <alignment horizontal="right" vertical="center"/>
    </xf>
    <xf numFmtId="0" fontId="48" fillId="0" borderId="27" xfId="0" applyFont="1" applyFill="1" applyBorder="1" applyAlignment="1">
      <alignment horizontal="left" vertical="center"/>
    </xf>
    <xf numFmtId="0" fontId="3" fillId="0" borderId="0" xfId="0" applyFont="1" applyFill="1" applyAlignment="1">
      <alignment horizontal="center" vertical="center"/>
    </xf>
    <xf numFmtId="0" fontId="61" fillId="0" borderId="30" xfId="0" applyFont="1" applyFill="1" applyBorder="1" applyAlignment="1">
      <alignment horizontal="center"/>
    </xf>
    <xf numFmtId="0" fontId="82" fillId="0" borderId="0" xfId="0" applyFont="1" applyFill="1"/>
    <xf numFmtId="0" fontId="61" fillId="0" borderId="54" xfId="0" applyFont="1" applyFill="1" applyBorder="1" applyAlignment="1">
      <alignment horizontal="center"/>
    </xf>
    <xf numFmtId="0" fontId="61" fillId="0" borderId="0" xfId="0" applyFont="1" applyFill="1" applyBorder="1"/>
    <xf numFmtId="0" fontId="72" fillId="0" borderId="0" xfId="0" applyFont="1" applyFill="1" applyBorder="1"/>
    <xf numFmtId="0" fontId="72" fillId="0" borderId="0" xfId="0" applyFont="1" applyFill="1"/>
    <xf numFmtId="0" fontId="81" fillId="0" borderId="0" xfId="0" applyFont="1" applyFill="1" applyBorder="1"/>
    <xf numFmtId="0" fontId="81" fillId="0" borderId="0" xfId="0" applyFont="1" applyFill="1"/>
    <xf numFmtId="0" fontId="56" fillId="0" borderId="30" xfId="0" applyFont="1" applyFill="1" applyBorder="1" applyAlignment="1">
      <alignment horizontal="center" vertical="center"/>
    </xf>
    <xf numFmtId="0" fontId="56" fillId="0" borderId="40" xfId="0" applyFont="1" applyFill="1" applyBorder="1" applyAlignment="1">
      <alignment horizontal="center" vertical="center"/>
    </xf>
    <xf numFmtId="0" fontId="51" fillId="0" borderId="40" xfId="0" applyFont="1" applyFill="1" applyBorder="1" applyAlignment="1">
      <alignment horizontal="right" vertical="center"/>
    </xf>
    <xf numFmtId="0" fontId="56" fillId="0" borderId="42" xfId="0" applyFont="1" applyFill="1" applyBorder="1"/>
    <xf numFmtId="0" fontId="56" fillId="0" borderId="43" xfId="0" applyFont="1" applyFill="1" applyBorder="1"/>
    <xf numFmtId="0" fontId="56" fillId="0" borderId="46" xfId="0" applyFont="1" applyFill="1" applyBorder="1"/>
    <xf numFmtId="0" fontId="56" fillId="0" borderId="47" xfId="0" applyNumberFormat="1" applyFont="1" applyFill="1" applyBorder="1"/>
    <xf numFmtId="0" fontId="56" fillId="0" borderId="81" xfId="0" applyFont="1" applyFill="1" applyBorder="1"/>
    <xf numFmtId="0" fontId="56" fillId="0" borderId="81" xfId="0" applyFont="1" applyFill="1" applyBorder="1" applyAlignment="1">
      <alignment horizontal="right" vertical="center"/>
    </xf>
    <xf numFmtId="0" fontId="56" fillId="0" borderId="84" xfId="0" applyFont="1" applyFill="1" applyBorder="1" applyAlignment="1">
      <alignment horizontal="right" vertical="center"/>
    </xf>
    <xf numFmtId="0" fontId="51" fillId="0" borderId="81" xfId="0" applyFont="1" applyFill="1" applyBorder="1" applyAlignment="1">
      <alignment horizontal="right" vertical="center"/>
    </xf>
    <xf numFmtId="0" fontId="51" fillId="0" borderId="75" xfId="0" applyFont="1" applyFill="1" applyBorder="1" applyAlignment="1">
      <alignment horizontal="right" vertical="center"/>
    </xf>
    <xf numFmtId="0" fontId="56" fillId="0" borderId="81" xfId="0" applyFont="1" applyFill="1" applyBorder="1" applyAlignment="1">
      <alignment horizontal="center" vertical="center"/>
    </xf>
    <xf numFmtId="0" fontId="15" fillId="0" borderId="0" xfId="0" applyFont="1" applyAlignment="1">
      <alignment horizontal="left"/>
    </xf>
    <xf numFmtId="0" fontId="48" fillId="0" borderId="0" xfId="0" applyFont="1" applyAlignment="1">
      <alignment horizontal="right"/>
    </xf>
    <xf numFmtId="0" fontId="50" fillId="0" borderId="0" xfId="36" applyFont="1" applyFill="1" applyBorder="1" applyAlignment="1">
      <alignment vertical="center" wrapText="1"/>
    </xf>
    <xf numFmtId="3" fontId="70" fillId="0" borderId="40" xfId="0" applyNumberFormat="1" applyFont="1" applyFill="1" applyBorder="1" applyAlignment="1">
      <alignment horizontal="right" vertical="top"/>
    </xf>
    <xf numFmtId="0" fontId="70" fillId="0" borderId="40" xfId="0" applyFont="1" applyFill="1" applyBorder="1" applyAlignment="1">
      <alignment horizontal="right" vertical="top"/>
    </xf>
    <xf numFmtId="0" fontId="51" fillId="0" borderId="81" xfId="0" applyFont="1" applyFill="1" applyBorder="1" applyAlignment="1">
      <alignment horizontal="right" vertical="top"/>
    </xf>
    <xf numFmtId="0" fontId="51" fillId="0" borderId="40" xfId="0" applyFont="1" applyFill="1" applyBorder="1" applyAlignment="1">
      <alignment horizontal="right" vertical="top"/>
    </xf>
    <xf numFmtId="0" fontId="43" fillId="0" borderId="0" xfId="0" applyFont="1" applyFill="1" applyBorder="1" applyAlignment="1">
      <alignment horizontal="center"/>
    </xf>
    <xf numFmtId="0" fontId="47" fillId="0" borderId="40" xfId="0" applyFont="1" applyFill="1" applyBorder="1" applyAlignment="1">
      <alignment horizontal="center" vertical="center"/>
    </xf>
    <xf numFmtId="0" fontId="43" fillId="0" borderId="51" xfId="0" applyFont="1" applyFill="1" applyBorder="1" applyAlignment="1">
      <alignment horizontal="center"/>
    </xf>
    <xf numFmtId="0" fontId="50" fillId="0" borderId="81" xfId="0" applyFont="1" applyFill="1" applyBorder="1" applyAlignment="1">
      <alignment horizontal="center" vertical="center"/>
    </xf>
    <xf numFmtId="0" fontId="50" fillId="0" borderId="40"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51" xfId="0" applyFont="1" applyFill="1" applyBorder="1" applyAlignment="1">
      <alignment horizontal="center" vertical="center"/>
    </xf>
    <xf numFmtId="0" fontId="15" fillId="0" borderId="51" xfId="0" applyFont="1" applyFill="1" applyBorder="1"/>
    <xf numFmtId="0" fontId="61" fillId="0" borderId="40" xfId="0" applyFont="1" applyFill="1" applyBorder="1" applyAlignment="1">
      <alignment horizontal="center"/>
    </xf>
    <xf numFmtId="0" fontId="3" fillId="0" borderId="51" xfId="0" applyFont="1" applyFill="1" applyBorder="1"/>
    <xf numFmtId="0" fontId="61" fillId="0" borderId="81" xfId="0" applyFont="1" applyFill="1" applyBorder="1" applyAlignment="1">
      <alignment horizontal="center"/>
    </xf>
    <xf numFmtId="0" fontId="45" fillId="0" borderId="30" xfId="0" applyFont="1" applyFill="1" applyBorder="1"/>
    <xf numFmtId="0" fontId="45" fillId="0" borderId="30" xfId="0" applyNumberFormat="1" applyFont="1" applyFill="1" applyBorder="1" applyAlignment="1">
      <alignment horizontal="right" vertical="center"/>
    </xf>
    <xf numFmtId="167" fontId="45" fillId="0" borderId="30" xfId="0" applyNumberFormat="1" applyFont="1" applyFill="1" applyBorder="1" applyAlignment="1">
      <alignment horizontal="right" vertical="center"/>
    </xf>
    <xf numFmtId="0" fontId="45" fillId="0" borderId="29" xfId="0" applyNumberFormat="1" applyFont="1" applyFill="1" applyBorder="1" applyAlignment="1">
      <alignment horizontal="right" vertical="center"/>
    </xf>
    <xf numFmtId="0" fontId="45" fillId="0" borderId="30" xfId="0" applyFont="1" applyFill="1" applyBorder="1" applyAlignment="1"/>
    <xf numFmtId="0" fontId="45" fillId="0" borderId="80" xfId="0" applyFont="1" applyFill="1" applyBorder="1" applyAlignment="1"/>
    <xf numFmtId="167" fontId="45" fillId="0" borderId="80" xfId="0" applyNumberFormat="1" applyFont="1" applyFill="1" applyBorder="1" applyAlignment="1">
      <alignment horizontal="right" vertical="center"/>
    </xf>
    <xf numFmtId="167" fontId="45" fillId="0" borderId="88" xfId="0" applyNumberFormat="1" applyFont="1" applyFill="1" applyBorder="1" applyAlignment="1">
      <alignment horizontal="right" vertical="center"/>
    </xf>
    <xf numFmtId="167" fontId="48" fillId="0" borderId="30" xfId="131" applyNumberFormat="1" applyFont="1" applyFill="1" applyBorder="1" applyAlignment="1">
      <alignment horizontal="right" vertical="center"/>
    </xf>
    <xf numFmtId="0" fontId="75" fillId="0" borderId="26" xfId="125" applyFont="1" applyFill="1" applyBorder="1" applyAlignment="1">
      <alignment horizontal="center" vertical="center"/>
    </xf>
    <xf numFmtId="0" fontId="75" fillId="0" borderId="29" xfId="125" applyFont="1" applyFill="1" applyBorder="1" applyAlignment="1">
      <alignment vertical="center"/>
    </xf>
    <xf numFmtId="0" fontId="75" fillId="0" borderId="26" xfId="56" applyFont="1" applyFill="1" applyBorder="1" applyAlignment="1">
      <alignment horizontal="center" vertical="center"/>
    </xf>
    <xf numFmtId="0" fontId="78" fillId="0" borderId="29" xfId="3" applyFont="1" applyFill="1" applyBorder="1" applyAlignment="1">
      <alignment vertical="center"/>
    </xf>
    <xf numFmtId="0" fontId="75" fillId="0" borderId="26" xfId="125" applyFont="1" applyFill="1" applyBorder="1" applyAlignment="1">
      <alignment horizontal="center"/>
    </xf>
    <xf numFmtId="0" fontId="78" fillId="0" borderId="29" xfId="3" applyFont="1" applyFill="1" applyBorder="1" applyAlignment="1">
      <alignment vertical="center" wrapText="1"/>
    </xf>
    <xf numFmtId="167" fontId="75" fillId="0" borderId="30" xfId="131" applyNumberFormat="1" applyFont="1" applyFill="1" applyBorder="1" applyAlignment="1">
      <alignment horizontal="right"/>
    </xf>
    <xf numFmtId="167" fontId="75" fillId="0" borderId="29" xfId="131" applyNumberFormat="1" applyFont="1" applyFill="1" applyBorder="1" applyAlignment="1">
      <alignment horizontal="right"/>
    </xf>
    <xf numFmtId="0" fontId="75" fillId="0" borderId="29" xfId="125" applyFont="1" applyFill="1" applyBorder="1" applyAlignment="1">
      <alignment vertical="center" wrapText="1"/>
    </xf>
    <xf numFmtId="0" fontId="75" fillId="0" borderId="0" xfId="125" applyFont="1" applyFill="1" applyBorder="1" applyAlignment="1">
      <alignment vertical="center" wrapText="1"/>
    </xf>
    <xf numFmtId="0" fontId="75" fillId="0" borderId="86" xfId="131" applyFont="1" applyFill="1" applyBorder="1"/>
    <xf numFmtId="0" fontId="49" fillId="0" borderId="30" xfId="0" applyFont="1" applyFill="1" applyBorder="1" applyAlignment="1">
      <alignment vertical="center"/>
    </xf>
    <xf numFmtId="0" fontId="49" fillId="0" borderId="30" xfId="0" applyFont="1" applyFill="1" applyBorder="1" applyAlignment="1">
      <alignment horizontal="left" vertical="center" wrapText="1"/>
    </xf>
    <xf numFmtId="0" fontId="49" fillId="0" borderId="30" xfId="0" applyFont="1" applyFill="1" applyBorder="1" applyAlignment="1">
      <alignment vertical="center" wrapText="1"/>
    </xf>
    <xf numFmtId="0" fontId="45" fillId="0" borderId="86" xfId="0" applyFont="1" applyFill="1" applyBorder="1" applyAlignment="1">
      <alignment horizontal="center"/>
    </xf>
    <xf numFmtId="0" fontId="45" fillId="0" borderId="26" xfId="0" applyFont="1" applyFill="1" applyBorder="1" applyAlignment="1">
      <alignment horizontal="center"/>
    </xf>
    <xf numFmtId="0" fontId="45" fillId="0" borderId="30" xfId="0" applyFont="1" applyFill="1" applyBorder="1" applyAlignment="1">
      <alignment horizontal="right" vertical="center"/>
    </xf>
    <xf numFmtId="0" fontId="45" fillId="0" borderId="80" xfId="0" applyFont="1" applyFill="1" applyBorder="1" applyAlignment="1">
      <alignment horizontal="right" vertical="center"/>
    </xf>
    <xf numFmtId="0" fontId="56" fillId="0" borderId="80" xfId="0" applyNumberFormat="1" applyFont="1" applyFill="1" applyBorder="1" applyAlignment="1">
      <alignment horizontal="right" vertical="center"/>
    </xf>
    <xf numFmtId="167" fontId="45" fillId="0" borderId="26" xfId="0" applyNumberFormat="1" applyFont="1" applyFill="1" applyBorder="1" applyAlignment="1">
      <alignment horizontal="right" vertical="center"/>
    </xf>
    <xf numFmtId="0" fontId="45" fillId="0" borderId="80" xfId="0" applyFont="1" applyFill="1" applyBorder="1"/>
    <xf numFmtId="167" fontId="45" fillId="0" borderId="80" xfId="0" applyNumberFormat="1" applyFont="1" applyFill="1" applyBorder="1"/>
    <xf numFmtId="0" fontId="45" fillId="0" borderId="88" xfId="0" applyFont="1" applyFill="1" applyBorder="1"/>
    <xf numFmtId="0" fontId="45" fillId="0" borderId="26" xfId="0" applyFont="1" applyFill="1" applyBorder="1" applyAlignment="1">
      <alignment horizontal="center" vertical="center"/>
    </xf>
    <xf numFmtId="0" fontId="56" fillId="0" borderId="86" xfId="0" applyFont="1" applyFill="1" applyBorder="1" applyAlignment="1">
      <alignment horizontal="center" vertical="center"/>
    </xf>
    <xf numFmtId="0" fontId="50" fillId="0" borderId="26" xfId="3" applyFont="1" applyFill="1" applyBorder="1" applyAlignment="1">
      <alignment horizontal="left" vertical="center"/>
    </xf>
    <xf numFmtId="167" fontId="50" fillId="0" borderId="29" xfId="0" applyNumberFormat="1" applyFont="1" applyFill="1" applyBorder="1" applyAlignment="1">
      <alignment horizontal="center" vertical="center"/>
    </xf>
    <xf numFmtId="0" fontId="50" fillId="0" borderId="29" xfId="0" applyFont="1" applyFill="1" applyBorder="1" applyAlignment="1">
      <alignment horizontal="center" vertical="center"/>
    </xf>
    <xf numFmtId="167" fontId="50" fillId="0" borderId="29" xfId="0" applyNumberFormat="1" applyFont="1" applyFill="1" applyBorder="1" applyAlignment="1">
      <alignment vertical="center"/>
    </xf>
    <xf numFmtId="0" fontId="50" fillId="0" borderId="26" xfId="38" applyFont="1" applyFill="1" applyBorder="1" applyAlignment="1">
      <alignment horizontal="left" vertical="center"/>
    </xf>
    <xf numFmtId="0" fontId="50" fillId="0" borderId="29" xfId="0" applyFont="1" applyFill="1" applyBorder="1" applyAlignment="1">
      <alignment vertical="center"/>
    </xf>
    <xf numFmtId="0" fontId="50" fillId="0" borderId="86" xfId="38" applyFont="1" applyFill="1" applyBorder="1" applyAlignment="1">
      <alignment horizontal="left" vertical="center"/>
    </xf>
    <xf numFmtId="0" fontId="50" fillId="0" borderId="88" xfId="0" applyFont="1" applyFill="1" applyBorder="1" applyAlignment="1">
      <alignment horizontal="center" vertical="center"/>
    </xf>
    <xf numFmtId="167" fontId="50" fillId="0" borderId="88" xfId="0" applyNumberFormat="1" applyFont="1" applyFill="1" applyBorder="1" applyAlignment="1">
      <alignment horizontal="center" vertical="center"/>
    </xf>
    <xf numFmtId="0" fontId="3" fillId="0" borderId="29" xfId="0" applyFont="1" applyFill="1" applyBorder="1"/>
    <xf numFmtId="0" fontId="39" fillId="0" borderId="0" xfId="0" applyFont="1" applyAlignment="1">
      <alignment horizontal="center" vertical="center" wrapText="1"/>
    </xf>
    <xf numFmtId="0" fontId="43" fillId="0" borderId="0" xfId="0" applyFont="1" applyAlignment="1">
      <alignment horizontal="justify" vertical="justify"/>
    </xf>
    <xf numFmtId="0" fontId="39" fillId="0" borderId="0" xfId="0" applyFont="1" applyAlignment="1">
      <alignment horizontal="justify" vertical="justify"/>
    </xf>
    <xf numFmtId="0" fontId="39" fillId="0" borderId="0" xfId="0" applyFont="1" applyAlignment="1">
      <alignment horizontal="center" vertical="center"/>
    </xf>
    <xf numFmtId="0" fontId="39" fillId="0" borderId="0" xfId="0" applyFont="1" applyAlignment="1">
      <alignment horizontal="center"/>
    </xf>
    <xf numFmtId="0" fontId="43" fillId="0" borderId="0" xfId="0" applyFont="1" applyAlignment="1">
      <alignment vertical="center"/>
    </xf>
    <xf numFmtId="0" fontId="44" fillId="0" borderId="0" xfId="0" applyFont="1" applyAlignment="1">
      <alignment vertical="center"/>
    </xf>
    <xf numFmtId="0" fontId="39" fillId="0" borderId="0" xfId="125" applyFont="1" applyFill="1" applyAlignment="1">
      <alignment vertical="top"/>
    </xf>
    <xf numFmtId="0" fontId="50" fillId="0" borderId="0" xfId="0" applyFont="1" applyFill="1" applyBorder="1" applyAlignment="1">
      <alignment horizontal="center" vertical="center"/>
    </xf>
    <xf numFmtId="0" fontId="15" fillId="0" borderId="0" xfId="0" applyFont="1" applyBorder="1" applyAlignment="1">
      <alignment horizontal="center"/>
    </xf>
    <xf numFmtId="0" fontId="15" fillId="0" borderId="0" xfId="0" applyFont="1" applyFill="1" applyBorder="1" applyAlignment="1">
      <alignment horizontal="center" vertical="center"/>
    </xf>
    <xf numFmtId="0" fontId="91" fillId="0" borderId="0" xfId="0" applyFont="1" applyAlignment="1">
      <alignment horizontal="justify" vertical="center"/>
    </xf>
    <xf numFmtId="3" fontId="66" fillId="0" borderId="30" xfId="0" applyNumberFormat="1" applyFont="1" applyFill="1" applyBorder="1" applyAlignment="1">
      <alignment vertical="center"/>
    </xf>
    <xf numFmtId="3" fontId="13" fillId="0" borderId="30" xfId="0" applyNumberFormat="1" applyFont="1" applyFill="1" applyBorder="1" applyAlignment="1">
      <alignment vertical="center"/>
    </xf>
    <xf numFmtId="3" fontId="47" fillId="0" borderId="30" xfId="0" applyNumberFormat="1" applyFont="1" applyFill="1" applyBorder="1" applyAlignment="1">
      <alignment horizontal="center"/>
    </xf>
    <xf numFmtId="0" fontId="47" fillId="0" borderId="29" xfId="0" applyFont="1" applyFill="1" applyBorder="1" applyAlignment="1">
      <alignment horizontal="center"/>
    </xf>
    <xf numFmtId="3" fontId="47" fillId="0" borderId="40" xfId="0" applyNumberFormat="1" applyFont="1" applyFill="1" applyBorder="1" applyAlignment="1">
      <alignment horizontal="center"/>
    </xf>
    <xf numFmtId="0" fontId="47" fillId="0" borderId="40" xfId="0" applyFont="1" applyFill="1" applyBorder="1" applyAlignment="1">
      <alignment horizontal="center"/>
    </xf>
    <xf numFmtId="0" fontId="50" fillId="0" borderId="81" xfId="0" applyNumberFormat="1" applyFont="1" applyFill="1" applyBorder="1" applyAlignment="1">
      <alignment horizontal="right" vertical="center"/>
    </xf>
    <xf numFmtId="0" fontId="15" fillId="0" borderId="48" xfId="0" applyFont="1" applyFill="1" applyBorder="1"/>
    <xf numFmtId="0" fontId="50" fillId="0" borderId="29" xfId="0" applyNumberFormat="1" applyFont="1" applyFill="1" applyBorder="1" applyAlignment="1">
      <alignment horizontal="right" vertical="center"/>
    </xf>
    <xf numFmtId="0" fontId="50" fillId="0" borderId="40" xfId="0" applyNumberFormat="1" applyFont="1" applyFill="1" applyBorder="1" applyAlignment="1">
      <alignment horizontal="right" vertical="center"/>
    </xf>
    <xf numFmtId="0" fontId="50" fillId="0" borderId="67" xfId="0" applyNumberFormat="1" applyFont="1" applyFill="1" applyBorder="1" applyAlignment="1">
      <alignment horizontal="right" vertical="center"/>
    </xf>
    <xf numFmtId="0" fontId="15" fillId="0" borderId="70" xfId="0" applyFont="1" applyFill="1" applyBorder="1"/>
    <xf numFmtId="0" fontId="72" fillId="0" borderId="30" xfId="0" applyFont="1" applyFill="1" applyBorder="1" applyAlignment="1">
      <alignment horizontal="center"/>
    </xf>
    <xf numFmtId="0" fontId="72" fillId="0" borderId="40" xfId="0" applyFont="1" applyFill="1" applyBorder="1" applyAlignment="1">
      <alignment horizontal="center"/>
    </xf>
    <xf numFmtId="167" fontId="12" fillId="0" borderId="89" xfId="0" applyNumberFormat="1" applyFont="1" applyFill="1" applyBorder="1" applyAlignment="1">
      <alignment vertical="center"/>
    </xf>
    <xf numFmtId="167" fontId="45" fillId="0" borderId="91" xfId="0" applyNumberFormat="1" applyFont="1" applyFill="1" applyBorder="1" applyAlignment="1">
      <alignment horizontal="right"/>
    </xf>
    <xf numFmtId="3" fontId="12" fillId="0" borderId="92" xfId="0" applyNumberFormat="1" applyFont="1" applyFill="1" applyBorder="1" applyAlignment="1">
      <alignment vertical="center"/>
    </xf>
    <xf numFmtId="3" fontId="45" fillId="0" borderId="71" xfId="0" applyNumberFormat="1" applyFont="1" applyFill="1" applyBorder="1" applyAlignment="1">
      <alignment horizontal="right"/>
    </xf>
    <xf numFmtId="0" fontId="45" fillId="0" borderId="71" xfId="0" applyFont="1" applyFill="1" applyBorder="1" applyAlignment="1">
      <alignment horizontal="right"/>
    </xf>
    <xf numFmtId="0" fontId="45" fillId="0" borderId="93" xfId="0" applyFont="1" applyFill="1" applyBorder="1" applyAlignment="1">
      <alignment horizontal="right"/>
    </xf>
    <xf numFmtId="167" fontId="51" fillId="0" borderId="87" xfId="0" applyNumberFormat="1" applyFont="1" applyFill="1" applyBorder="1" applyAlignment="1">
      <alignment horizontal="right" vertical="center"/>
    </xf>
    <xf numFmtId="0" fontId="51" fillId="0" borderId="87" xfId="0" applyFont="1" applyFill="1" applyBorder="1" applyAlignment="1">
      <alignment horizontal="right" vertical="center"/>
    </xf>
    <xf numFmtId="0" fontId="51" fillId="0" borderId="30" xfId="0" applyFont="1" applyFill="1" applyBorder="1" applyAlignment="1">
      <alignment vertical="center" wrapText="1"/>
    </xf>
    <xf numFmtId="0" fontId="51" fillId="0" borderId="86" xfId="0" applyFont="1" applyFill="1" applyBorder="1" applyAlignment="1">
      <alignment horizontal="center" vertical="center"/>
    </xf>
    <xf numFmtId="0" fontId="51" fillId="0" borderId="0" xfId="0" applyFont="1" applyFill="1" applyAlignment="1">
      <alignment vertical="center"/>
    </xf>
    <xf numFmtId="0" fontId="51" fillId="0" borderId="0" xfId="0" applyFont="1" applyFill="1" applyBorder="1" applyAlignment="1">
      <alignment vertical="center"/>
    </xf>
    <xf numFmtId="0" fontId="70" fillId="0" borderId="0" xfId="0" applyFont="1" applyFill="1" applyAlignment="1">
      <alignment vertical="center"/>
    </xf>
    <xf numFmtId="0" fontId="80" fillId="36" borderId="24" xfId="0" applyFont="1" applyFill="1" applyBorder="1"/>
    <xf numFmtId="0" fontId="48" fillId="0" borderId="91" xfId="0" applyFont="1" applyFill="1" applyBorder="1"/>
    <xf numFmtId="0" fontId="48" fillId="0" borderId="30" xfId="0" applyFont="1" applyFill="1" applyBorder="1"/>
    <xf numFmtId="0" fontId="48" fillId="0" borderId="87" xfId="0" applyFont="1" applyFill="1" applyBorder="1"/>
    <xf numFmtId="0" fontId="48" fillId="0" borderId="0" xfId="131" applyFont="1" applyFill="1"/>
    <xf numFmtId="3" fontId="93" fillId="0" borderId="0" xfId="164" applyNumberFormat="1" applyFont="1" applyFill="1" applyBorder="1" applyAlignment="1"/>
    <xf numFmtId="167" fontId="39" fillId="0" borderId="29" xfId="131" applyNumberFormat="1" applyFont="1" applyFill="1" applyBorder="1" applyAlignment="1">
      <alignment vertical="center"/>
    </xf>
    <xf numFmtId="0" fontId="56" fillId="0" borderId="95" xfId="0" applyFont="1" applyFill="1" applyBorder="1" applyAlignment="1">
      <alignment horizontal="right" vertical="center"/>
    </xf>
    <xf numFmtId="0" fontId="56" fillId="0" borderId="94" xfId="0" applyFont="1" applyFill="1" applyBorder="1" applyAlignment="1">
      <alignment horizontal="right" vertical="center"/>
    </xf>
    <xf numFmtId="0" fontId="70" fillId="0" borderId="95" xfId="0" applyFont="1" applyFill="1" applyBorder="1" applyAlignment="1">
      <alignment horizontal="right" vertical="center"/>
    </xf>
    <xf numFmtId="0" fontId="50" fillId="0" borderId="0" xfId="0" applyFont="1" applyFill="1" applyBorder="1" applyAlignment="1">
      <alignment horizontal="center" vertical="center"/>
    </xf>
    <xf numFmtId="3" fontId="44" fillId="0" borderId="30" xfId="0" applyNumberFormat="1" applyFont="1" applyFill="1" applyBorder="1" applyAlignment="1">
      <alignment horizontal="right" vertical="center"/>
    </xf>
    <xf numFmtId="167" fontId="44" fillId="0" borderId="91" xfId="0" applyNumberFormat="1" applyFont="1" applyFill="1" applyBorder="1" applyAlignment="1">
      <alignment horizontal="right" vertical="center"/>
    </xf>
    <xf numFmtId="0" fontId="45" fillId="0" borderId="30" xfId="0" applyNumberFormat="1" applyFont="1" applyBorder="1" applyAlignment="1">
      <alignment horizontal="right" vertical="center"/>
    </xf>
    <xf numFmtId="0" fontId="44" fillId="0" borderId="87" xfId="0" applyFont="1" applyFill="1" applyBorder="1" applyAlignment="1">
      <alignment horizontal="right" vertical="center"/>
    </xf>
    <xf numFmtId="167" fontId="44" fillId="0" borderId="87" xfId="0" applyNumberFormat="1" applyFont="1" applyFill="1" applyBorder="1" applyAlignment="1">
      <alignment horizontal="right" vertical="center"/>
    </xf>
    <xf numFmtId="0" fontId="56" fillId="0" borderId="30" xfId="0" applyFont="1" applyFill="1" applyBorder="1" applyAlignment="1">
      <alignment horizontal="center" vertical="center"/>
    </xf>
    <xf numFmtId="0" fontId="56" fillId="0" borderId="40" xfId="0" applyFont="1" applyFill="1" applyBorder="1" applyAlignment="1">
      <alignment horizontal="center" vertical="center"/>
    </xf>
    <xf numFmtId="0" fontId="51" fillId="0" borderId="26" xfId="0" applyFont="1" applyFill="1" applyBorder="1" applyAlignment="1">
      <alignment horizontal="center" vertical="center" wrapText="1"/>
    </xf>
    <xf numFmtId="0" fontId="47" fillId="0" borderId="30" xfId="0" applyFont="1" applyFill="1" applyBorder="1" applyAlignment="1">
      <alignment vertical="center"/>
    </xf>
    <xf numFmtId="0" fontId="47" fillId="0" borderId="29" xfId="0" applyFont="1" applyFill="1" applyBorder="1" applyAlignment="1">
      <alignment vertical="center"/>
    </xf>
    <xf numFmtId="0" fontId="47" fillId="0" borderId="40" xfId="0" applyFont="1" applyFill="1" applyBorder="1" applyAlignment="1">
      <alignment vertical="center"/>
    </xf>
    <xf numFmtId="0" fontId="47" fillId="0" borderId="32" xfId="0" applyFont="1" applyFill="1" applyBorder="1" applyAlignment="1">
      <alignment vertical="center"/>
    </xf>
    <xf numFmtId="0" fontId="45" fillId="0" borderId="0" xfId="0" applyFont="1" applyFill="1" applyAlignment="1">
      <alignment horizontal="center" vertical="center"/>
    </xf>
    <xf numFmtId="0" fontId="43" fillId="0" borderId="0" xfId="0" quotePrefix="1" applyFont="1" applyFill="1" applyBorder="1" applyAlignment="1">
      <alignment horizontal="center" vertical="center"/>
    </xf>
    <xf numFmtId="0" fontId="13" fillId="0" borderId="29" xfId="0" applyFont="1" applyFill="1" applyBorder="1"/>
    <xf numFmtId="0" fontId="13" fillId="0" borderId="97" xfId="0" applyFont="1" applyFill="1" applyBorder="1" applyAlignment="1">
      <alignment horizontal="center" vertical="center"/>
    </xf>
    <xf numFmtId="0" fontId="13" fillId="0" borderId="97" xfId="0" applyFont="1" applyFill="1" applyBorder="1"/>
    <xf numFmtId="167" fontId="13" fillId="0" borderId="97" xfId="0" applyNumberFormat="1" applyFont="1" applyFill="1" applyBorder="1"/>
    <xf numFmtId="167" fontId="13" fillId="0" borderId="30" xfId="0" applyNumberFormat="1" applyFont="1" applyFill="1" applyBorder="1"/>
    <xf numFmtId="167" fontId="13" fillId="0" borderId="29" xfId="0" applyNumberFormat="1" applyFont="1" applyFill="1" applyBorder="1"/>
    <xf numFmtId="0" fontId="50" fillId="0" borderId="96" xfId="0" applyFont="1" applyFill="1" applyBorder="1" applyAlignment="1">
      <alignment vertical="center"/>
    </xf>
    <xf numFmtId="0" fontId="70" fillId="0" borderId="94" xfId="0" applyFont="1" applyFill="1" applyBorder="1" applyAlignment="1">
      <alignment horizontal="right" vertical="center"/>
    </xf>
    <xf numFmtId="0" fontId="51" fillId="0" borderId="26" xfId="0" applyFont="1" applyFill="1" applyBorder="1" applyAlignment="1">
      <alignment vertical="center" wrapText="1"/>
    </xf>
    <xf numFmtId="0" fontId="88" fillId="0" borderId="0" xfId="0" applyFont="1" applyFill="1" applyBorder="1"/>
    <xf numFmtId="0" fontId="88" fillId="0" borderId="0" xfId="0" applyFont="1" applyFill="1"/>
    <xf numFmtId="0" fontId="88" fillId="0" borderId="0" xfId="0" applyFont="1" applyFill="1" applyAlignment="1">
      <alignment horizontal="center"/>
    </xf>
    <xf numFmtId="0" fontId="88" fillId="0" borderId="0" xfId="0" applyFont="1" applyFill="1" applyAlignment="1"/>
    <xf numFmtId="167" fontId="88" fillId="0" borderId="30" xfId="0" applyNumberFormat="1" applyFont="1" applyFill="1" applyBorder="1" applyAlignment="1">
      <alignment horizontal="right" vertical="center"/>
    </xf>
    <xf numFmtId="0" fontId="88" fillId="0" borderId="29" xfId="0" applyFont="1" applyFill="1" applyBorder="1" applyAlignment="1">
      <alignment horizontal="right" vertical="center"/>
    </xf>
    <xf numFmtId="167" fontId="94" fillId="0" borderId="30" xfId="0" applyNumberFormat="1" applyFont="1" applyFill="1" applyBorder="1" applyAlignment="1">
      <alignment horizontal="right" vertical="center"/>
    </xf>
    <xf numFmtId="167" fontId="88" fillId="0" borderId="29" xfId="0" applyNumberFormat="1" applyFont="1" applyFill="1" applyBorder="1" applyAlignment="1">
      <alignment horizontal="right" vertical="center"/>
    </xf>
    <xf numFmtId="0" fontId="88" fillId="0" borderId="30" xfId="0" applyFont="1" applyFill="1" applyBorder="1" applyAlignment="1">
      <alignment horizontal="right" vertical="center"/>
    </xf>
    <xf numFmtId="0" fontId="88" fillId="0" borderId="30" xfId="0" applyFont="1" applyFill="1" applyBorder="1" applyAlignment="1"/>
    <xf numFmtId="0" fontId="94" fillId="0" borderId="30" xfId="0" applyFont="1" applyFill="1" applyBorder="1" applyAlignment="1">
      <alignment horizontal="right" vertical="center"/>
    </xf>
    <xf numFmtId="0" fontId="88" fillId="0" borderId="51" xfId="0" applyFont="1" applyFill="1" applyBorder="1"/>
    <xf numFmtId="0" fontId="88" fillId="0" borderId="48" xfId="0" applyFont="1" applyFill="1" applyBorder="1"/>
    <xf numFmtId="0" fontId="94" fillId="0" borderId="30" xfId="0" applyFont="1" applyFill="1" applyBorder="1"/>
    <xf numFmtId="0" fontId="88" fillId="0" borderId="30" xfId="0" applyFont="1" applyFill="1" applyBorder="1"/>
    <xf numFmtId="3" fontId="94" fillId="0" borderId="30" xfId="0" applyNumberFormat="1" applyFont="1" applyFill="1" applyBorder="1" applyAlignment="1">
      <alignment horizontal="right" vertical="center"/>
    </xf>
    <xf numFmtId="167" fontId="94" fillId="0" borderId="30" xfId="0" applyNumberFormat="1" applyFont="1" applyFill="1" applyBorder="1"/>
    <xf numFmtId="167" fontId="88" fillId="0" borderId="30" xfId="0" applyNumberFormat="1" applyFont="1" applyFill="1" applyBorder="1"/>
    <xf numFmtId="0" fontId="88" fillId="0" borderId="70" xfId="0" applyFont="1" applyFill="1" applyBorder="1"/>
    <xf numFmtId="0" fontId="94" fillId="0" borderId="0" xfId="0" applyFont="1" applyFill="1" applyBorder="1" applyAlignment="1">
      <alignment horizontal="right" vertical="center"/>
    </xf>
    <xf numFmtId="167" fontId="94" fillId="0" borderId="0" xfId="0" applyNumberFormat="1" applyFont="1" applyFill="1" applyBorder="1" applyAlignment="1">
      <alignment horizontal="right" vertical="center"/>
    </xf>
    <xf numFmtId="0" fontId="88" fillId="0" borderId="0" xfId="0" applyFont="1" applyFill="1" applyBorder="1" applyAlignment="1">
      <alignment horizontal="right" vertical="center"/>
    </xf>
    <xf numFmtId="167" fontId="88" fillId="0" borderId="0" xfId="0" applyNumberFormat="1" applyFont="1" applyFill="1" applyBorder="1" applyAlignment="1">
      <alignment horizontal="right" vertical="center"/>
    </xf>
    <xf numFmtId="0" fontId="89" fillId="0" borderId="0" xfId="125" applyFont="1" applyFill="1" applyBorder="1" applyAlignment="1"/>
    <xf numFmtId="0" fontId="88" fillId="0" borderId="0" xfId="0" applyFont="1" applyFill="1" applyBorder="1" applyAlignment="1">
      <alignment vertical="center"/>
    </xf>
    <xf numFmtId="0" fontId="88" fillId="0" borderId="53" xfId="0" applyFont="1" applyFill="1" applyBorder="1"/>
    <xf numFmtId="0" fontId="88" fillId="0" borderId="52" xfId="0" applyFont="1" applyFill="1" applyBorder="1"/>
    <xf numFmtId="0" fontId="88" fillId="0" borderId="41" xfId="0" applyFont="1" applyFill="1" applyBorder="1"/>
    <xf numFmtId="0" fontId="88" fillId="0" borderId="42" xfId="0" applyFont="1" applyFill="1" applyBorder="1"/>
    <xf numFmtId="0" fontId="88" fillId="0" borderId="42" xfId="0" applyNumberFormat="1" applyFont="1" applyFill="1" applyBorder="1"/>
    <xf numFmtId="0" fontId="88" fillId="0" borderId="41" xfId="0" applyNumberFormat="1" applyFont="1" applyFill="1" applyBorder="1"/>
    <xf numFmtId="0" fontId="88" fillId="0" borderId="0" xfId="0" applyNumberFormat="1" applyFont="1" applyFill="1"/>
    <xf numFmtId="0" fontId="88" fillId="0" borderId="44" xfId="0" applyNumberFormat="1" applyFont="1" applyFill="1" applyBorder="1"/>
    <xf numFmtId="0" fontId="48" fillId="0" borderId="0" xfId="42" applyFont="1" applyFill="1" applyBorder="1" applyAlignment="1">
      <alignment horizontal="center" vertical="center" wrapText="1"/>
    </xf>
    <xf numFmtId="0" fontId="0" fillId="0" borderId="30" xfId="0" applyNumberFormat="1" applyFill="1" applyBorder="1" applyAlignment="1">
      <alignment horizontal="right"/>
    </xf>
    <xf numFmtId="0" fontId="0" fillId="0" borderId="97" xfId="0" applyNumberFormat="1" applyFill="1" applyBorder="1" applyAlignment="1">
      <alignment horizontal="right"/>
    </xf>
    <xf numFmtId="0" fontId="88" fillId="0" borderId="27" xfId="0" applyFont="1" applyFill="1" applyBorder="1" applyAlignment="1">
      <alignment vertical="center"/>
    </xf>
    <xf numFmtId="0" fontId="45" fillId="0" borderId="0" xfId="0" applyFont="1"/>
    <xf numFmtId="0" fontId="13" fillId="0" borderId="0" xfId="0" applyFont="1"/>
    <xf numFmtId="0" fontId="13" fillId="0" borderId="0" xfId="0" applyFont="1" applyAlignment="1">
      <alignment horizontal="justify" vertical="center" wrapText="1"/>
    </xf>
    <xf numFmtId="0" fontId="13" fillId="0" borderId="0" xfId="0" applyFont="1" applyAlignment="1">
      <alignment wrapText="1"/>
    </xf>
    <xf numFmtId="0" fontId="13" fillId="0" borderId="0" xfId="0" applyFont="1" applyAlignment="1">
      <alignment horizontal="justify" vertical="justify" wrapText="1"/>
    </xf>
    <xf numFmtId="0" fontId="56" fillId="0" borderId="0" xfId="0" applyFont="1"/>
    <xf numFmtId="0" fontId="47" fillId="0" borderId="30" xfId="0" applyFont="1" applyFill="1" applyBorder="1" applyAlignment="1">
      <alignment horizontal="right"/>
    </xf>
    <xf numFmtId="0" fontId="47" fillId="0" borderId="29" xfId="0" applyFont="1" applyFill="1" applyBorder="1" applyAlignment="1">
      <alignment horizontal="right"/>
    </xf>
    <xf numFmtId="0" fontId="47" fillId="0" borderId="40" xfId="0" applyFont="1" applyFill="1" applyBorder="1" applyAlignment="1">
      <alignment horizontal="right"/>
    </xf>
    <xf numFmtId="0" fontId="47" fillId="0" borderId="32" xfId="0" applyFont="1" applyFill="1" applyBorder="1" applyAlignment="1">
      <alignment horizontal="right" vertical="center"/>
    </xf>
    <xf numFmtId="0" fontId="51" fillId="0" borderId="63" xfId="0" applyFont="1" applyBorder="1" applyAlignment="1">
      <alignment horizontal="center" vertical="center" wrapText="1"/>
    </xf>
    <xf numFmtId="0" fontId="41" fillId="0" borderId="0" xfId="0" applyFont="1" applyFill="1" applyAlignment="1">
      <alignment horizontal="center" vertical="top" wrapText="1"/>
    </xf>
    <xf numFmtId="0" fontId="51" fillId="0" borderId="81" xfId="0" applyFont="1" applyFill="1" applyBorder="1" applyAlignment="1">
      <alignment horizontal="center" vertical="center"/>
    </xf>
    <xf numFmtId="0" fontId="51" fillId="0" borderId="40" xfId="0" applyFont="1" applyFill="1" applyBorder="1" applyAlignment="1">
      <alignment horizontal="center" vertical="center"/>
    </xf>
    <xf numFmtId="0" fontId="57" fillId="0" borderId="0" xfId="0" applyFont="1" applyAlignment="1">
      <alignment horizontal="left" vertical="center"/>
    </xf>
    <xf numFmtId="0" fontId="57" fillId="0" borderId="0" xfId="0" applyFont="1" applyAlignment="1">
      <alignment horizontal="left" vertical="center" wrapText="1"/>
    </xf>
    <xf numFmtId="0" fontId="51" fillId="0" borderId="101" xfId="0" applyFont="1" applyBorder="1" applyAlignment="1">
      <alignment horizontal="center" vertical="center" wrapText="1"/>
    </xf>
    <xf numFmtId="0" fontId="48" fillId="0" borderId="82" xfId="0" applyFont="1" applyBorder="1" applyAlignment="1">
      <alignment horizontal="left" vertical="center" wrapText="1"/>
    </xf>
    <xf numFmtId="0" fontId="48" fillId="0" borderId="40" xfId="0" applyFont="1" applyBorder="1" applyAlignment="1">
      <alignment horizontal="left" vertical="center" wrapText="1"/>
    </xf>
    <xf numFmtId="0" fontId="48" fillId="0" borderId="82" xfId="0" applyFont="1" applyBorder="1" applyAlignment="1">
      <alignment horizontal="left" vertical="center"/>
    </xf>
    <xf numFmtId="0" fontId="51" fillId="0" borderId="82" xfId="0" applyFont="1" applyBorder="1" applyAlignment="1">
      <alignment horizontal="left" vertical="center" wrapText="1"/>
    </xf>
    <xf numFmtId="0" fontId="13" fillId="6" borderId="0" xfId="0" applyFont="1" applyFill="1" applyAlignment="1">
      <alignment horizontal="justify" vertical="justify" wrapText="1"/>
    </xf>
    <xf numFmtId="0" fontId="13" fillId="6" borderId="0" xfId="0" applyFont="1" applyFill="1" applyBorder="1" applyAlignment="1">
      <alignment horizontal="left" vertical="justify" wrapText="1"/>
    </xf>
    <xf numFmtId="0" fontId="13" fillId="6" borderId="0" xfId="0" applyFont="1" applyFill="1" applyBorder="1" applyAlignment="1">
      <alignment horizontal="justify" vertical="justify" wrapText="1"/>
    </xf>
    <xf numFmtId="0" fontId="3" fillId="6" borderId="0" xfId="0" applyFont="1" applyFill="1" applyBorder="1" applyAlignment="1">
      <alignment vertical="top"/>
    </xf>
    <xf numFmtId="0" fontId="3" fillId="6" borderId="0" xfId="0" applyFont="1" applyFill="1" applyBorder="1" applyAlignment="1">
      <alignment horizontal="left" vertical="top"/>
    </xf>
    <xf numFmtId="0" fontId="42" fillId="6" borderId="0" xfId="0" applyFont="1" applyFill="1" applyBorder="1" applyAlignment="1">
      <alignment vertical="top"/>
    </xf>
    <xf numFmtId="0" fontId="3" fillId="6" borderId="0" xfId="0" applyFont="1" applyFill="1" applyBorder="1"/>
    <xf numFmtId="0" fontId="3" fillId="6" borderId="0" xfId="0" applyFont="1" applyFill="1" applyBorder="1" applyAlignment="1">
      <alignment horizontal="left"/>
    </xf>
    <xf numFmtId="0" fontId="42" fillId="6" borderId="0" xfId="0" applyFont="1" applyFill="1" applyBorder="1"/>
    <xf numFmtId="0" fontId="3" fillId="6" borderId="0" xfId="0" applyFont="1" applyFill="1" applyAlignment="1">
      <alignment horizontal="left"/>
    </xf>
    <xf numFmtId="0" fontId="3" fillId="6" borderId="29" xfId="0" applyFont="1" applyFill="1" applyBorder="1"/>
    <xf numFmtId="0" fontId="78" fillId="0" borderId="80" xfId="0" applyFont="1" applyFill="1" applyBorder="1" applyAlignment="1"/>
    <xf numFmtId="0" fontId="57" fillId="0" borderId="26" xfId="0" applyFont="1" applyFill="1" applyBorder="1" applyAlignment="1">
      <alignment horizontal="center" vertical="center" wrapText="1"/>
    </xf>
    <xf numFmtId="0" fontId="56" fillId="0" borderId="102" xfId="0" applyFont="1" applyFill="1" applyBorder="1" applyAlignment="1">
      <alignment horizontal="center" vertical="center"/>
    </xf>
    <xf numFmtId="0" fontId="56" fillId="0" borderId="104" xfId="0" applyFont="1" applyFill="1" applyBorder="1" applyAlignment="1">
      <alignment horizontal="center" vertical="center" wrapText="1"/>
    </xf>
    <xf numFmtId="0" fontId="56" fillId="0" borderId="26" xfId="0" applyFont="1" applyFill="1" applyBorder="1" applyAlignment="1">
      <alignment vertical="center" wrapText="1"/>
    </xf>
    <xf numFmtId="0" fontId="78" fillId="0" borderId="26" xfId="3" applyFont="1" applyFill="1" applyBorder="1" applyAlignment="1">
      <alignment horizontal="center" vertical="center"/>
    </xf>
    <xf numFmtId="0" fontId="48" fillId="0" borderId="102" xfId="4" applyFont="1" applyFill="1" applyBorder="1" applyAlignment="1">
      <alignment horizontal="center" vertical="center"/>
    </xf>
    <xf numFmtId="0" fontId="48" fillId="0" borderId="109" xfId="4" applyFont="1" applyFill="1" applyBorder="1" applyAlignment="1">
      <alignment horizontal="center" vertical="center"/>
    </xf>
    <xf numFmtId="0" fontId="50" fillId="0" borderId="26" xfId="0" applyFont="1" applyFill="1" applyBorder="1" applyAlignment="1">
      <alignment vertical="center" wrapText="1"/>
    </xf>
    <xf numFmtId="0" fontId="51" fillId="0" borderId="102" xfId="0" applyFont="1" applyFill="1" applyBorder="1" applyAlignment="1">
      <alignment horizontal="center" vertical="center"/>
    </xf>
    <xf numFmtId="0" fontId="51" fillId="0" borderId="80" xfId="0" applyFont="1" applyFill="1" applyBorder="1" applyAlignment="1"/>
    <xf numFmtId="0" fontId="57" fillId="0" borderId="30" xfId="0" applyFont="1" applyFill="1" applyBorder="1"/>
    <xf numFmtId="0" fontId="57" fillId="0" borderId="40" xfId="0" applyFont="1" applyFill="1" applyBorder="1"/>
    <xf numFmtId="0" fontId="90" fillId="0" borderId="102" xfId="0" applyFont="1" applyFill="1" applyBorder="1" applyAlignment="1">
      <alignment horizontal="center" vertical="center"/>
    </xf>
    <xf numFmtId="0" fontId="88" fillId="0" borderId="102" xfId="0" applyFont="1" applyFill="1" applyBorder="1" applyAlignment="1">
      <alignment horizontal="center" vertical="center"/>
    </xf>
    <xf numFmtId="3" fontId="16" fillId="0" borderId="0" xfId="0" applyNumberFormat="1" applyFont="1" applyFill="1" applyBorder="1" applyAlignment="1">
      <alignment horizontal="center" vertical="center"/>
    </xf>
    <xf numFmtId="0" fontId="16" fillId="0" borderId="0" xfId="135" applyFont="1" applyFill="1" applyBorder="1" applyAlignment="1">
      <alignment horizontal="center" vertical="center"/>
    </xf>
    <xf numFmtId="0" fontId="16" fillId="0" borderId="0" xfId="135" applyNumberFormat="1" applyFont="1" applyFill="1" applyBorder="1" applyAlignment="1">
      <alignment horizontal="center" vertical="center"/>
    </xf>
    <xf numFmtId="0" fontId="101" fillId="0" borderId="0" xfId="0" applyFont="1" applyFill="1" applyBorder="1"/>
    <xf numFmtId="3" fontId="101" fillId="0" borderId="0" xfId="0" applyNumberFormat="1" applyFont="1" applyFill="1" applyBorder="1" applyAlignment="1">
      <alignment horizontal="center" vertical="center"/>
    </xf>
    <xf numFmtId="0" fontId="15" fillId="0" borderId="0" xfId="3" applyFont="1" applyFill="1" applyBorder="1" applyAlignment="1"/>
    <xf numFmtId="0" fontId="15" fillId="0" borderId="0" xfId="0" applyFont="1" applyFill="1" applyAlignment="1">
      <alignment horizontal="centerContinuous"/>
    </xf>
    <xf numFmtId="0" fontId="15" fillId="0" borderId="0" xfId="0" applyFont="1" applyFill="1" applyBorder="1" applyAlignment="1" applyProtection="1">
      <alignment horizontal="left"/>
    </xf>
    <xf numFmtId="0" fontId="15" fillId="0" borderId="0" xfId="0" applyFont="1" applyFill="1" applyBorder="1" applyAlignment="1">
      <alignment horizontal="centerContinuous"/>
    </xf>
    <xf numFmtId="0" fontId="15" fillId="0" borderId="0" xfId="0" applyFont="1" applyFill="1" applyBorder="1" applyAlignment="1">
      <alignment horizontal="centerContinuous" vertical="center"/>
    </xf>
    <xf numFmtId="0" fontId="15" fillId="0" borderId="120" xfId="0" applyFont="1" applyFill="1" applyBorder="1" applyAlignment="1" applyProtection="1">
      <alignment horizontal="centerContinuous" vertical="center"/>
    </xf>
    <xf numFmtId="0" fontId="3" fillId="0" borderId="30" xfId="0" applyFont="1" applyFill="1" applyBorder="1" applyAlignment="1">
      <alignment horizontal="left"/>
    </xf>
    <xf numFmtId="0" fontId="3" fillId="0" borderId="40" xfId="0" applyFont="1" applyFill="1" applyBorder="1" applyAlignment="1">
      <alignment horizontal="left"/>
    </xf>
    <xf numFmtId="0" fontId="3" fillId="0" borderId="95" xfId="0" applyFont="1" applyFill="1" applyBorder="1" applyAlignment="1">
      <alignment horizontal="left"/>
    </xf>
    <xf numFmtId="0" fontId="15" fillId="0" borderId="0" xfId="0" applyFont="1" applyFill="1" applyBorder="1" applyAlignment="1">
      <alignment horizontal="center"/>
    </xf>
    <xf numFmtId="0" fontId="15" fillId="0" borderId="0" xfId="0" applyFont="1" applyFill="1" applyBorder="1" applyAlignment="1">
      <alignment horizontal="center" wrapText="1"/>
    </xf>
    <xf numFmtId="3" fontId="15" fillId="0" borderId="0" xfId="0" applyNumberFormat="1" applyFont="1" applyFill="1" applyBorder="1" applyAlignment="1">
      <alignment horizontal="center"/>
    </xf>
    <xf numFmtId="0" fontId="104" fillId="0" borderId="124" xfId="0" applyFont="1" applyFill="1" applyBorder="1" applyAlignment="1">
      <alignment horizontal="left"/>
    </xf>
    <xf numFmtId="167" fontId="3" fillId="0" borderId="124" xfId="0" applyNumberFormat="1" applyFont="1" applyFill="1" applyBorder="1" applyAlignment="1">
      <alignment horizontal="right" vertical="center"/>
    </xf>
    <xf numFmtId="167" fontId="3" fillId="0" borderId="30" xfId="0" applyNumberFormat="1" applyFont="1" applyFill="1" applyBorder="1" applyAlignment="1">
      <alignment horizontal="right" vertical="center"/>
    </xf>
    <xf numFmtId="0" fontId="3" fillId="0" borderId="30" xfId="0" applyNumberFormat="1" applyFont="1" applyFill="1" applyBorder="1" applyAlignment="1">
      <alignment horizontal="right" vertical="center"/>
    </xf>
    <xf numFmtId="167" fontId="3" fillId="0" borderId="40" xfId="0" applyNumberFormat="1" applyFont="1" applyFill="1" applyBorder="1" applyAlignment="1">
      <alignment horizontal="right" vertical="center"/>
    </xf>
    <xf numFmtId="0" fontId="3" fillId="0" borderId="97" xfId="0" applyFont="1" applyFill="1" applyBorder="1" applyAlignment="1">
      <alignment horizontal="left"/>
    </xf>
    <xf numFmtId="167" fontId="3" fillId="0" borderId="97" xfId="0" applyNumberFormat="1" applyFont="1" applyFill="1" applyBorder="1" applyAlignment="1">
      <alignment horizontal="right" vertical="center"/>
    </xf>
    <xf numFmtId="0" fontId="3" fillId="0" borderId="97" xfId="0" applyNumberFormat="1" applyFont="1" applyFill="1" applyBorder="1" applyAlignment="1">
      <alignment horizontal="right" vertical="center"/>
    </xf>
    <xf numFmtId="0" fontId="3" fillId="0" borderId="96" xfId="0" applyFont="1" applyFill="1" applyBorder="1" applyAlignment="1">
      <alignment horizontal="right" vertical="center"/>
    </xf>
    <xf numFmtId="3" fontId="103" fillId="0" borderId="0" xfId="0" applyNumberFormat="1" applyFont="1" applyFill="1" applyBorder="1" applyAlignment="1">
      <alignment horizontal="center"/>
    </xf>
    <xf numFmtId="3" fontId="103" fillId="0" borderId="0" xfId="0" applyNumberFormat="1" applyFont="1" applyFill="1" applyBorder="1" applyAlignment="1">
      <alignment horizontal="center" vertical="center"/>
    </xf>
    <xf numFmtId="0" fontId="42" fillId="0" borderId="0" xfId="0" applyFont="1" applyFill="1" applyBorder="1"/>
    <xf numFmtId="0" fontId="15" fillId="0" borderId="0" xfId="43" applyFont="1" applyFill="1" applyBorder="1" applyAlignment="1">
      <alignment vertical="center"/>
    </xf>
    <xf numFmtId="0" fontId="101" fillId="0" borderId="0" xfId="0" applyNumberFormat="1" applyFont="1" applyFill="1" applyBorder="1"/>
    <xf numFmtId="0" fontId="102" fillId="0" borderId="0" xfId="0" applyNumberFormat="1" applyFont="1" applyFill="1" applyBorder="1"/>
    <xf numFmtId="3" fontId="100" fillId="0" borderId="30" xfId="210" applyNumberFormat="1" applyFont="1" applyFill="1" applyBorder="1" applyAlignment="1">
      <alignment horizontal="right"/>
    </xf>
    <xf numFmtId="0" fontId="65" fillId="0" borderId="26" xfId="30" applyFont="1" applyFill="1" applyBorder="1" applyAlignment="1">
      <alignment horizontal="left"/>
    </xf>
    <xf numFmtId="0" fontId="15" fillId="0" borderId="116" xfId="0" applyFont="1" applyFill="1" applyBorder="1" applyAlignment="1">
      <alignment horizontal="centerContinuous" vertical="center"/>
    </xf>
    <xf numFmtId="0" fontId="15" fillId="0" borderId="133" xfId="0" applyFont="1" applyFill="1" applyBorder="1" applyAlignment="1" applyProtection="1">
      <alignment horizontal="centerContinuous" vertical="center"/>
    </xf>
    <xf numFmtId="0" fontId="3" fillId="0" borderId="124" xfId="0" applyNumberFormat="1" applyFont="1" applyFill="1" applyBorder="1" applyAlignment="1">
      <alignment horizontal="right" vertical="center"/>
    </xf>
    <xf numFmtId="0" fontId="39" fillId="6" borderId="0" xfId="43" applyFont="1" applyFill="1" applyBorder="1" applyAlignment="1">
      <alignment horizontal="left" vertical="center" wrapText="1"/>
    </xf>
    <xf numFmtId="0" fontId="0" fillId="0" borderId="0" xfId="0" applyAlignment="1">
      <alignment vertical="justify"/>
    </xf>
    <xf numFmtId="0" fontId="50" fillId="6" borderId="0" xfId="0" applyFont="1" applyFill="1" applyBorder="1" applyAlignment="1">
      <alignment vertical="center"/>
    </xf>
    <xf numFmtId="0" fontId="16" fillId="0" borderId="0" xfId="0" applyNumberFormat="1" applyFont="1" applyFill="1" applyBorder="1"/>
    <xf numFmtId="0" fontId="16" fillId="0" borderId="0" xfId="0" applyFont="1" applyFill="1" applyBorder="1"/>
    <xf numFmtId="0" fontId="56" fillId="6" borderId="0" xfId="0" applyFont="1" applyFill="1" applyAlignment="1">
      <alignment vertical="justify" wrapText="1"/>
    </xf>
    <xf numFmtId="0" fontId="50" fillId="6" borderId="115" xfId="4" applyFont="1" applyFill="1" applyBorder="1" applyAlignment="1">
      <alignment horizontal="center"/>
    </xf>
    <xf numFmtId="3" fontId="70" fillId="6" borderId="30" xfId="0" applyNumberFormat="1" applyFont="1" applyFill="1" applyBorder="1" applyAlignment="1">
      <alignment horizontal="right" vertical="center"/>
    </xf>
    <xf numFmtId="3" fontId="70" fillId="6" borderId="30" xfId="3" applyNumberFormat="1" applyFont="1" applyFill="1" applyBorder="1" applyAlignment="1">
      <alignment horizontal="right" vertical="center"/>
    </xf>
    <xf numFmtId="3" fontId="51" fillId="6" borderId="30" xfId="0" applyNumberFormat="1" applyFont="1" applyFill="1" applyBorder="1" applyAlignment="1">
      <alignment horizontal="right" vertical="center"/>
    </xf>
    <xf numFmtId="168" fontId="51" fillId="6" borderId="30" xfId="3" applyNumberFormat="1" applyFont="1" applyFill="1" applyBorder="1" applyAlignment="1">
      <alignment horizontal="right" vertical="center"/>
    </xf>
    <xf numFmtId="0" fontId="51" fillId="6" borderId="30" xfId="0" applyNumberFormat="1" applyFont="1" applyFill="1" applyBorder="1" applyAlignment="1">
      <alignment horizontal="right" vertical="center"/>
    </xf>
    <xf numFmtId="0" fontId="51" fillId="6" borderId="124" xfId="0" applyNumberFormat="1" applyFont="1" applyFill="1" applyBorder="1" applyAlignment="1">
      <alignment horizontal="right" vertical="center"/>
    </xf>
    <xf numFmtId="168" fontId="51" fillId="6" borderId="124" xfId="3" applyNumberFormat="1" applyFont="1" applyFill="1" applyBorder="1" applyAlignment="1">
      <alignment horizontal="right" vertical="center"/>
    </xf>
    <xf numFmtId="3" fontId="51" fillId="6" borderId="40" xfId="0" applyNumberFormat="1" applyFont="1" applyFill="1" applyBorder="1" applyAlignment="1">
      <alignment horizontal="right" vertical="center"/>
    </xf>
    <xf numFmtId="168" fontId="51" fillId="6" borderId="40" xfId="3" applyNumberFormat="1" applyFont="1" applyFill="1" applyBorder="1" applyAlignment="1">
      <alignment horizontal="right" vertical="center"/>
    </xf>
    <xf numFmtId="4" fontId="51" fillId="6" borderId="30" xfId="3" applyNumberFormat="1" applyFont="1" applyFill="1" applyBorder="1" applyAlignment="1">
      <alignment horizontal="right" vertical="center"/>
    </xf>
    <xf numFmtId="0" fontId="51" fillId="6" borderId="97" xfId="0" applyNumberFormat="1" applyFont="1" applyFill="1" applyBorder="1" applyAlignment="1">
      <alignment horizontal="right" vertical="center"/>
    </xf>
    <xf numFmtId="168" fontId="51" fillId="6" borderId="97" xfId="3" applyNumberFormat="1" applyFont="1" applyFill="1" applyBorder="1" applyAlignment="1">
      <alignment horizontal="right" vertical="center"/>
    </xf>
    <xf numFmtId="0" fontId="105" fillId="0" borderId="0" xfId="0" applyFont="1" applyFill="1" applyBorder="1"/>
    <xf numFmtId="3" fontId="105" fillId="0" borderId="0" xfId="164" applyNumberFormat="1" applyFont="1" applyFill="1" applyBorder="1" applyAlignment="1">
      <alignment horizontal="right"/>
    </xf>
    <xf numFmtId="0" fontId="0" fillId="0" borderId="0" xfId="0" applyBorder="1"/>
    <xf numFmtId="0" fontId="50" fillId="0" borderId="142" xfId="4" applyFont="1" applyFill="1" applyBorder="1" applyAlignment="1">
      <alignment horizontal="center" vertical="center"/>
    </xf>
    <xf numFmtId="0" fontId="50" fillId="0" borderId="143" xfId="0" applyFont="1" applyFill="1" applyBorder="1" applyAlignment="1">
      <alignment horizontal="center" vertical="center"/>
    </xf>
    <xf numFmtId="0" fontId="45" fillId="0" borderId="26" xfId="0" applyFont="1" applyFill="1" applyBorder="1" applyAlignment="1">
      <alignment horizontal="center" vertical="center"/>
    </xf>
    <xf numFmtId="0" fontId="56" fillId="0" borderId="30" xfId="0" applyFont="1" applyFill="1" applyBorder="1" applyAlignment="1">
      <alignment horizontal="center" vertical="center"/>
    </xf>
    <xf numFmtId="0" fontId="56" fillId="0" borderId="102" xfId="0" applyFont="1" applyFill="1" applyBorder="1" applyAlignment="1">
      <alignment horizontal="center" vertical="center" wrapText="1"/>
    </xf>
    <xf numFmtId="0" fontId="51" fillId="0" borderId="115" xfId="0" applyFont="1" applyFill="1" applyBorder="1" applyAlignment="1">
      <alignment horizontal="center" vertical="center"/>
    </xf>
    <xf numFmtId="0" fontId="56" fillId="0" borderId="155" xfId="0" applyFont="1" applyFill="1" applyBorder="1" applyAlignment="1">
      <alignment horizontal="center" vertical="center"/>
    </xf>
    <xf numFmtId="0" fontId="48" fillId="0" borderId="124" xfId="125" applyFont="1" applyFill="1" applyBorder="1" applyAlignment="1">
      <alignment horizontal="center" vertical="center"/>
    </xf>
    <xf numFmtId="0" fontId="48" fillId="0" borderId="30" xfId="56" applyFont="1" applyFill="1" applyBorder="1" applyAlignment="1">
      <alignment horizontal="center" vertical="center"/>
    </xf>
    <xf numFmtId="0" fontId="48" fillId="0" borderId="97" xfId="125" applyFont="1" applyFill="1" applyBorder="1" applyAlignment="1">
      <alignment horizontal="center" vertical="center"/>
    </xf>
    <xf numFmtId="0" fontId="3" fillId="0" borderId="0" xfId="0" applyFont="1" applyAlignment="1">
      <alignment vertical="center"/>
    </xf>
    <xf numFmtId="0" fontId="51" fillId="0" borderId="26" xfId="0" applyFont="1" applyFill="1" applyBorder="1" applyAlignment="1">
      <alignment horizontal="center" vertical="center"/>
    </xf>
    <xf numFmtId="0" fontId="70" fillId="0" borderId="30" xfId="0" applyFont="1" applyFill="1" applyBorder="1" applyAlignment="1">
      <alignment horizontal="center" vertical="center"/>
    </xf>
    <xf numFmtId="0" fontId="56" fillId="0" borderId="0" xfId="0" applyFont="1" applyAlignment="1">
      <alignment horizontal="left" vertical="center" wrapText="1"/>
    </xf>
    <xf numFmtId="0" fontId="48" fillId="0" borderId="0" xfId="0" applyFont="1" applyFill="1" applyAlignment="1">
      <alignment horizontal="center" vertical="top"/>
    </xf>
    <xf numFmtId="49" fontId="48" fillId="0" borderId="0" xfId="0" applyNumberFormat="1" applyFont="1" applyFill="1" applyAlignment="1">
      <alignment horizontal="center" vertical="top"/>
    </xf>
    <xf numFmtId="0" fontId="48" fillId="0" borderId="0" xfId="0" applyFont="1" applyFill="1" applyBorder="1" applyAlignment="1">
      <alignment vertical="center" wrapText="1"/>
    </xf>
    <xf numFmtId="0" fontId="48" fillId="0" borderId="0" xfId="4" applyFont="1" applyFill="1" applyBorder="1" applyAlignment="1">
      <alignment vertical="center"/>
    </xf>
    <xf numFmtId="0" fontId="48" fillId="0" borderId="155" xfId="4" applyFont="1" applyFill="1" applyBorder="1" applyAlignment="1">
      <alignment horizontal="center" vertical="center"/>
    </xf>
    <xf numFmtId="0" fontId="48" fillId="0" borderId="102" xfId="0" applyFont="1" applyFill="1" applyBorder="1"/>
    <xf numFmtId="0" fontId="48" fillId="0" borderId="0" xfId="0" applyFont="1" applyFill="1" applyAlignment="1">
      <alignment horizontal="center" vertical="center"/>
    </xf>
    <xf numFmtId="0" fontId="13" fillId="0" borderId="102" xfId="0" applyFont="1" applyFill="1" applyBorder="1" applyAlignment="1">
      <alignment horizontal="center" vertical="center" wrapText="1"/>
    </xf>
    <xf numFmtId="0" fontId="13" fillId="0" borderId="155" xfId="0" applyFont="1" applyFill="1" applyBorder="1" applyAlignment="1">
      <alignment horizontal="center" vertical="center" wrapText="1"/>
    </xf>
    <xf numFmtId="0" fontId="49" fillId="0" borderId="26" xfId="0" applyFont="1" applyFill="1" applyBorder="1" applyAlignment="1">
      <alignment vertical="center"/>
    </xf>
    <xf numFmtId="0" fontId="57" fillId="0" borderId="30" xfId="0" applyFont="1" applyFill="1" applyBorder="1" applyAlignment="1">
      <alignment horizontal="center" vertical="center" wrapText="1"/>
    </xf>
    <xf numFmtId="0" fontId="57" fillId="0" borderId="30" xfId="0" applyFont="1" applyFill="1" applyBorder="1" applyAlignment="1">
      <alignment horizontal="right" vertical="center"/>
    </xf>
    <xf numFmtId="167" fontId="57" fillId="0" borderId="30" xfId="0" applyNumberFormat="1" applyFont="1" applyFill="1" applyBorder="1" applyAlignment="1">
      <alignment horizontal="right" vertical="center"/>
    </xf>
    <xf numFmtId="167" fontId="57" fillId="0" borderId="29" xfId="0" applyNumberFormat="1" applyFont="1" applyFill="1" applyBorder="1" applyAlignment="1">
      <alignment horizontal="right" vertical="center"/>
    </xf>
    <xf numFmtId="0" fontId="57" fillId="0" borderId="30" xfId="0" applyNumberFormat="1" applyFont="1" applyFill="1" applyBorder="1" applyAlignment="1">
      <alignment horizontal="right" vertical="center"/>
    </xf>
    <xf numFmtId="0" fontId="57" fillId="0" borderId="29" xfId="0" applyFont="1" applyFill="1" applyBorder="1" applyAlignment="1">
      <alignment horizontal="right" vertical="center"/>
    </xf>
    <xf numFmtId="168" fontId="57" fillId="0" borderId="30" xfId="0" applyNumberFormat="1" applyFont="1" applyFill="1" applyBorder="1" applyAlignment="1">
      <alignment horizontal="right" vertical="center"/>
    </xf>
    <xf numFmtId="0" fontId="57" fillId="0" borderId="29" xfId="0" applyNumberFormat="1" applyFont="1" applyFill="1" applyBorder="1" applyAlignment="1">
      <alignment horizontal="right" vertical="center"/>
    </xf>
    <xf numFmtId="0" fontId="56" fillId="0" borderId="144" xfId="0" applyFont="1" applyFill="1" applyBorder="1" applyAlignment="1">
      <alignment horizontal="center"/>
    </xf>
    <xf numFmtId="0" fontId="56" fillId="0" borderId="155" xfId="0" applyFont="1" applyFill="1" applyBorder="1" applyAlignment="1">
      <alignment horizontal="center"/>
    </xf>
    <xf numFmtId="0" fontId="51" fillId="0" borderId="102" xfId="0" applyFont="1" applyFill="1" applyBorder="1" applyAlignment="1">
      <alignment vertical="center"/>
    </xf>
    <xf numFmtId="3" fontId="12" fillId="0" borderId="30" xfId="0" applyNumberFormat="1" applyFont="1" applyFill="1" applyBorder="1" applyAlignment="1">
      <alignment horizontal="center" vertical="center"/>
    </xf>
    <xf numFmtId="3" fontId="12" fillId="0" borderId="29" xfId="0" applyNumberFormat="1" applyFont="1" applyFill="1" applyBorder="1" applyAlignment="1">
      <alignment horizontal="center" vertical="center"/>
    </xf>
    <xf numFmtId="0" fontId="45" fillId="0" borderId="102" xfId="0" applyFont="1" applyFill="1" applyBorder="1" applyAlignment="1">
      <alignment horizontal="center" vertical="center"/>
    </xf>
    <xf numFmtId="0" fontId="45" fillId="0" borderId="155" xfId="0" applyFont="1" applyFill="1" applyBorder="1" applyAlignment="1">
      <alignment horizontal="center" vertical="center"/>
    </xf>
    <xf numFmtId="0" fontId="44" fillId="0" borderId="0" xfId="4" applyFont="1" applyFill="1" applyBorder="1" applyAlignment="1">
      <alignment vertical="center"/>
    </xf>
    <xf numFmtId="0" fontId="45" fillId="0" borderId="0" xfId="0" applyFont="1" applyFill="1" applyBorder="1" applyAlignment="1">
      <alignment horizontal="center" vertical="center"/>
    </xf>
    <xf numFmtId="0" fontId="44" fillId="0" borderId="0" xfId="0" applyFont="1" applyFill="1" applyBorder="1" applyAlignment="1">
      <alignment vertical="center" wrapText="1"/>
    </xf>
    <xf numFmtId="0" fontId="43" fillId="0" borderId="0" xfId="0" quotePrefix="1" applyFont="1" applyFill="1" applyBorder="1" applyAlignment="1">
      <alignment horizontal="left" vertical="center"/>
    </xf>
    <xf numFmtId="0" fontId="43" fillId="0" borderId="26" xfId="0" applyFont="1" applyFill="1" applyBorder="1" applyAlignment="1">
      <alignment horizontal="left" vertical="center"/>
    </xf>
    <xf numFmtId="0" fontId="45" fillId="0" borderId="26" xfId="3" applyFont="1" applyFill="1" applyBorder="1" applyAlignment="1">
      <alignment horizontal="left" vertical="center"/>
    </xf>
    <xf numFmtId="0" fontId="45" fillId="0" borderId="86" xfId="3" applyFont="1" applyFill="1" applyBorder="1" applyAlignment="1">
      <alignment horizontal="left" vertical="center" wrapText="1"/>
    </xf>
    <xf numFmtId="0" fontId="44" fillId="0" borderId="0" xfId="23" applyFont="1" applyFill="1" applyBorder="1" applyAlignment="1">
      <alignment horizontal="left" vertical="center"/>
    </xf>
    <xf numFmtId="0" fontId="45" fillId="0" borderId="0" xfId="0" applyFont="1" applyFill="1" applyAlignment="1">
      <alignment horizontal="left" vertical="center"/>
    </xf>
    <xf numFmtId="0" fontId="44" fillId="0" borderId="0" xfId="0" applyFont="1" applyFill="1" applyAlignment="1">
      <alignment horizontal="left" vertical="center"/>
    </xf>
    <xf numFmtId="0" fontId="45" fillId="0" borderId="0" xfId="0" applyFont="1" applyFill="1" applyBorder="1" applyAlignment="1">
      <alignment horizontal="left" vertical="center" wrapText="1"/>
    </xf>
    <xf numFmtId="0" fontId="39" fillId="0" borderId="165" xfId="4" applyFont="1" applyFill="1" applyBorder="1" applyAlignment="1" applyProtection="1">
      <alignment horizontal="centerContinuous"/>
    </xf>
    <xf numFmtId="0" fontId="39" fillId="0" borderId="165" xfId="4" applyFont="1" applyFill="1" applyBorder="1" applyAlignment="1">
      <alignment horizontal="centerContinuous"/>
    </xf>
    <xf numFmtId="0" fontId="39" fillId="0" borderId="166" xfId="4" applyFont="1" applyFill="1" applyBorder="1" applyAlignment="1">
      <alignment horizontal="centerContinuous"/>
    </xf>
    <xf numFmtId="0" fontId="39" fillId="0" borderId="168" xfId="4" applyFont="1" applyFill="1" applyBorder="1" applyAlignment="1" applyProtection="1">
      <alignment horizontal="centerContinuous"/>
    </xf>
    <xf numFmtId="0" fontId="39" fillId="0" borderId="169" xfId="4" applyFont="1" applyFill="1" applyBorder="1" applyAlignment="1" applyProtection="1">
      <alignment horizontal="centerContinuous"/>
    </xf>
    <xf numFmtId="0" fontId="44" fillId="0" borderId="170" xfId="4" applyFont="1" applyFill="1" applyBorder="1" applyAlignment="1">
      <alignment horizontal="center"/>
    </xf>
    <xf numFmtId="0" fontId="44" fillId="0" borderId="155" xfId="4" applyFont="1" applyFill="1" applyBorder="1" applyAlignment="1">
      <alignment horizontal="center"/>
    </xf>
    <xf numFmtId="3" fontId="12" fillId="0" borderId="30" xfId="0" applyNumberFormat="1" applyFont="1" applyFill="1" applyBorder="1" applyAlignment="1">
      <alignment vertical="center"/>
    </xf>
    <xf numFmtId="167" fontId="12" fillId="0" borderId="30" xfId="0" applyNumberFormat="1" applyFont="1" applyFill="1" applyBorder="1" applyAlignment="1">
      <alignment vertical="center"/>
    </xf>
    <xf numFmtId="167" fontId="12" fillId="0" borderId="29" xfId="0" applyNumberFormat="1" applyFont="1" applyFill="1" applyBorder="1" applyAlignment="1">
      <alignment vertical="center"/>
    </xf>
    <xf numFmtId="3" fontId="12" fillId="0" borderId="71" xfId="0" applyNumberFormat="1" applyFont="1" applyFill="1" applyBorder="1" applyAlignment="1">
      <alignment vertical="center"/>
    </xf>
    <xf numFmtId="0" fontId="44" fillId="0" borderId="177" xfId="4" applyFont="1" applyFill="1" applyBorder="1" applyAlignment="1">
      <alignment horizontal="center"/>
    </xf>
    <xf numFmtId="0" fontId="44" fillId="0" borderId="102" xfId="4" applyFont="1" applyFill="1" applyBorder="1" applyAlignment="1">
      <alignment horizontal="center"/>
    </xf>
    <xf numFmtId="0" fontId="44" fillId="0" borderId="178" xfId="4" applyFont="1" applyFill="1" applyBorder="1" applyAlignment="1">
      <alignment horizontal="center"/>
    </xf>
    <xf numFmtId="0" fontId="44" fillId="0" borderId="179" xfId="4" applyFont="1" applyFill="1" applyBorder="1" applyAlignment="1">
      <alignment horizontal="center"/>
    </xf>
    <xf numFmtId="0" fontId="44" fillId="0" borderId="172" xfId="4" applyFont="1" applyFill="1" applyBorder="1" applyAlignment="1">
      <alignment horizontal="center"/>
    </xf>
    <xf numFmtId="0" fontId="44" fillId="0" borderId="173" xfId="4" applyFont="1" applyFill="1" applyBorder="1" applyAlignment="1">
      <alignment horizontal="center"/>
    </xf>
    <xf numFmtId="0" fontId="44" fillId="0" borderId="171" xfId="4" applyFont="1" applyFill="1" applyBorder="1" applyAlignment="1">
      <alignment horizontal="center"/>
    </xf>
    <xf numFmtId="0" fontId="44" fillId="0" borderId="174" xfId="4" applyFont="1" applyFill="1" applyBorder="1" applyAlignment="1">
      <alignment horizontal="center"/>
    </xf>
    <xf numFmtId="0" fontId="43" fillId="0" borderId="0" xfId="0" applyFont="1" applyFill="1" applyBorder="1" applyAlignment="1" applyProtection="1">
      <alignment horizontal="center"/>
    </xf>
    <xf numFmtId="0" fontId="43" fillId="0" borderId="2" xfId="0" applyFont="1" applyFill="1" applyBorder="1" applyAlignment="1">
      <alignment horizontal="center" vertical="center"/>
    </xf>
    <xf numFmtId="0" fontId="44" fillId="0" borderId="102" xfId="4" applyFont="1" applyFill="1" applyBorder="1" applyAlignment="1" applyProtection="1">
      <alignment horizontal="center" vertical="center"/>
    </xf>
    <xf numFmtId="0" fontId="44" fillId="0" borderId="179" xfId="4" applyFont="1" applyFill="1" applyBorder="1" applyAlignment="1" applyProtection="1">
      <alignment horizontal="centerContinuous" vertical="center" wrapText="1"/>
    </xf>
    <xf numFmtId="0" fontId="50" fillId="0" borderId="102" xfId="20" applyFont="1" applyFill="1" applyBorder="1" applyAlignment="1">
      <alignment horizontal="center" vertical="center"/>
    </xf>
    <xf numFmtId="0" fontId="51" fillId="0" borderId="137" xfId="0" applyFont="1" applyFill="1" applyBorder="1" applyAlignment="1">
      <alignment horizontal="center" vertical="center"/>
    </xf>
    <xf numFmtId="3" fontId="47" fillId="0" borderId="30" xfId="0" applyNumberFormat="1" applyFont="1" applyFill="1" applyBorder="1" applyAlignment="1">
      <alignment horizontal="center" vertical="top"/>
    </xf>
    <xf numFmtId="3" fontId="47" fillId="0" borderId="29" xfId="0" applyNumberFormat="1" applyFont="1" applyFill="1" applyBorder="1" applyAlignment="1">
      <alignment horizontal="center" vertical="top"/>
    </xf>
    <xf numFmtId="0" fontId="50" fillId="0" borderId="102" xfId="0" applyFont="1" applyFill="1" applyBorder="1" applyAlignment="1">
      <alignment horizontal="center" vertical="center"/>
    </xf>
    <xf numFmtId="0" fontId="50" fillId="0" borderId="179" xfId="0" applyFont="1" applyFill="1" applyBorder="1" applyAlignment="1">
      <alignment horizontal="center" vertical="center"/>
    </xf>
    <xf numFmtId="3" fontId="47" fillId="0" borderId="30" xfId="0" applyNumberFormat="1" applyFont="1" applyFill="1" applyBorder="1" applyAlignment="1">
      <alignment vertical="center"/>
    </xf>
    <xf numFmtId="3" fontId="47" fillId="0" borderId="29" xfId="0" applyNumberFormat="1" applyFont="1" applyFill="1" applyBorder="1" applyAlignment="1">
      <alignment vertical="center"/>
    </xf>
    <xf numFmtId="3" fontId="47" fillId="0" borderId="30" xfId="0" applyNumberFormat="1" applyFont="1" applyFill="1" applyBorder="1" applyAlignment="1">
      <alignment horizontal="right" vertical="top"/>
    </xf>
    <xf numFmtId="3" fontId="47" fillId="0" borderId="29" xfId="0" applyNumberFormat="1" applyFont="1" applyFill="1" applyBorder="1" applyAlignment="1">
      <alignment horizontal="right" vertical="top"/>
    </xf>
    <xf numFmtId="0" fontId="83" fillId="0" borderId="102" xfId="0" applyFont="1" applyFill="1" applyBorder="1" applyAlignment="1">
      <alignment horizontal="center" vertical="center" wrapText="1"/>
    </xf>
    <xf numFmtId="0" fontId="83" fillId="0" borderId="102" xfId="0" applyFont="1" applyFill="1" applyBorder="1" applyAlignment="1">
      <alignment horizontal="center" vertical="center"/>
    </xf>
    <xf numFmtId="0" fontId="83" fillId="0" borderId="179" xfId="0" applyFont="1" applyFill="1" applyBorder="1" applyAlignment="1">
      <alignment horizontal="center" vertical="center" wrapText="1"/>
    </xf>
    <xf numFmtId="0" fontId="51" fillId="0" borderId="157" xfId="0" applyFont="1" applyBorder="1" applyAlignment="1">
      <alignment horizontal="center" vertical="center" wrapText="1"/>
    </xf>
    <xf numFmtId="0" fontId="51" fillId="0" borderId="157" xfId="0" applyFont="1" applyBorder="1" applyAlignment="1">
      <alignment horizontal="left" vertical="center" wrapText="1"/>
    </xf>
    <xf numFmtId="0" fontId="48" fillId="0" borderId="173" xfId="0" applyFont="1" applyBorder="1" applyAlignment="1">
      <alignment horizontal="left" vertical="center" wrapText="1"/>
    </xf>
    <xf numFmtId="0" fontId="48" fillId="0" borderId="173" xfId="0" applyFont="1" applyFill="1" applyBorder="1" applyAlignment="1">
      <alignment horizontal="left" vertical="center" wrapText="1"/>
    </xf>
    <xf numFmtId="0" fontId="48" fillId="0" borderId="157" xfId="0" applyFont="1" applyFill="1" applyBorder="1" applyAlignment="1">
      <alignment horizontal="left" vertical="center" wrapText="1"/>
    </xf>
    <xf numFmtId="0" fontId="48" fillId="0" borderId="157" xfId="0" applyFont="1" applyBorder="1" applyAlignment="1">
      <alignment horizontal="left" vertical="center" wrapText="1"/>
    </xf>
    <xf numFmtId="0" fontId="45" fillId="0" borderId="97" xfId="0" applyFont="1" applyFill="1" applyBorder="1" applyAlignment="1"/>
    <xf numFmtId="167" fontId="45" fillId="0" borderId="97" xfId="0" applyNumberFormat="1" applyFont="1" applyFill="1" applyBorder="1" applyAlignment="1">
      <alignment horizontal="right" vertical="center"/>
    </xf>
    <xf numFmtId="167" fontId="51" fillId="0" borderId="96" xfId="0" applyNumberFormat="1" applyFont="1" applyFill="1" applyBorder="1" applyAlignment="1">
      <alignment horizontal="right" vertical="center"/>
    </xf>
    <xf numFmtId="0" fontId="51" fillId="0" borderId="29" xfId="0" applyNumberFormat="1" applyFont="1" applyBorder="1" applyAlignment="1">
      <alignment horizontal="right" vertical="center"/>
    </xf>
    <xf numFmtId="0" fontId="61" fillId="0" borderId="0" xfId="0" applyFont="1" applyFill="1" applyAlignment="1">
      <alignment vertical="center"/>
    </xf>
    <xf numFmtId="0" fontId="3" fillId="0" borderId="0" xfId="0" applyFont="1" applyFill="1" applyAlignment="1">
      <alignment vertical="center"/>
    </xf>
    <xf numFmtId="0" fontId="61" fillId="0" borderId="0" xfId="0" applyFont="1" applyFill="1" applyAlignment="1">
      <alignment horizontal="left" vertical="center"/>
    </xf>
    <xf numFmtId="0" fontId="61" fillId="0" borderId="124" xfId="0" applyFont="1" applyFill="1" applyBorder="1" applyAlignment="1">
      <alignment horizontal="center"/>
    </xf>
    <xf numFmtId="0" fontId="61" fillId="0" borderId="157" xfId="0" applyFont="1" applyFill="1" applyBorder="1" applyAlignment="1">
      <alignment horizontal="center"/>
    </xf>
    <xf numFmtId="0" fontId="78" fillId="0" borderId="30" xfId="0" applyNumberFormat="1" applyFont="1" applyFill="1" applyBorder="1" applyAlignment="1">
      <alignment horizontal="right"/>
    </xf>
    <xf numFmtId="0" fontId="78" fillId="0" borderId="80" xfId="0" applyNumberFormat="1" applyFont="1" applyFill="1" applyBorder="1" applyAlignment="1">
      <alignment horizontal="right"/>
    </xf>
    <xf numFmtId="0" fontId="75" fillId="0" borderId="26" xfId="4" applyFont="1" applyFill="1" applyBorder="1" applyAlignment="1">
      <alignment vertical="center" wrapText="1"/>
    </xf>
    <xf numFmtId="0" fontId="76" fillId="0" borderId="29" xfId="23" applyFont="1" applyFill="1" applyBorder="1" applyAlignment="1">
      <alignment horizontal="center" vertical="center"/>
    </xf>
    <xf numFmtId="3" fontId="77" fillId="0" borderId="30" xfId="0" applyNumberFormat="1" applyFont="1" applyFill="1" applyBorder="1" applyAlignment="1">
      <alignment horizontal="right"/>
    </xf>
    <xf numFmtId="167" fontId="76" fillId="0" borderId="30" xfId="131" applyNumberFormat="1" applyFont="1" applyFill="1" applyBorder="1" applyAlignment="1">
      <alignment horizontal="right"/>
    </xf>
    <xf numFmtId="167" fontId="76" fillId="0" borderId="29" xfId="131" applyNumberFormat="1" applyFont="1" applyFill="1" applyBorder="1" applyAlignment="1">
      <alignment horizontal="right"/>
    </xf>
    <xf numFmtId="0" fontId="75" fillId="0" borderId="29" xfId="125" applyFont="1" applyFill="1" applyBorder="1" applyAlignment="1"/>
    <xf numFmtId="0" fontId="45" fillId="0" borderId="109" xfId="0" applyFont="1" applyFill="1" applyBorder="1" applyAlignment="1">
      <alignment horizontal="center" vertical="center"/>
    </xf>
    <xf numFmtId="0" fontId="47" fillId="0" borderId="150" xfId="0" applyFont="1" applyFill="1" applyBorder="1" applyAlignment="1">
      <alignment horizontal="right"/>
    </xf>
    <xf numFmtId="0" fontId="50" fillId="0" borderId="136" xfId="0" applyNumberFormat="1" applyFont="1" applyFill="1" applyBorder="1" applyAlignment="1">
      <alignment horizontal="right" vertical="center"/>
    </xf>
    <xf numFmtId="0" fontId="50" fillId="0" borderId="150" xfId="0" applyNumberFormat="1" applyFont="1" applyFill="1" applyBorder="1" applyAlignment="1">
      <alignment horizontal="right" vertical="center"/>
    </xf>
    <xf numFmtId="0" fontId="50" fillId="0" borderId="96" xfId="0" applyNumberFormat="1" applyFont="1" applyFill="1" applyBorder="1" applyAlignment="1">
      <alignment horizontal="right" vertical="center"/>
    </xf>
    <xf numFmtId="0" fontId="44" fillId="0" borderId="0" xfId="0" applyFont="1" applyFill="1" applyBorder="1" applyAlignment="1">
      <alignment horizontal="left" vertical="center" wrapText="1"/>
    </xf>
    <xf numFmtId="0" fontId="48" fillId="0" borderId="0" xfId="44" applyFont="1" applyFill="1" applyBorder="1" applyAlignment="1">
      <alignment vertical="center"/>
    </xf>
    <xf numFmtId="0" fontId="48" fillId="0" borderId="0" xfId="44" applyFont="1" applyFill="1" applyBorder="1" applyAlignment="1">
      <alignment vertical="center" wrapText="1"/>
    </xf>
    <xf numFmtId="0" fontId="48" fillId="0" borderId="0" xfId="44" applyFont="1" applyFill="1" applyAlignment="1">
      <alignment vertical="center"/>
    </xf>
    <xf numFmtId="0" fontId="48" fillId="0" borderId="0" xfId="44" quotePrefix="1" applyFont="1" applyFill="1" applyAlignment="1">
      <alignment vertical="center"/>
    </xf>
    <xf numFmtId="0" fontId="48" fillId="0" borderId="0" xfId="4" applyFont="1" applyFill="1" applyBorder="1" applyAlignment="1">
      <alignment vertical="center" wrapText="1"/>
    </xf>
    <xf numFmtId="0" fontId="48" fillId="0" borderId="184" xfId="44" applyFont="1" applyFill="1" applyBorder="1" applyAlignment="1">
      <alignment horizontal="center" vertical="center"/>
    </xf>
    <xf numFmtId="3" fontId="48" fillId="0" borderId="0" xfId="44" applyNumberFormat="1" applyFont="1" applyFill="1" applyAlignment="1">
      <alignment vertical="center"/>
    </xf>
    <xf numFmtId="3" fontId="46" fillId="0" borderId="26" xfId="44" applyNumberFormat="1" applyFont="1" applyFill="1" applyBorder="1" applyAlignment="1">
      <alignment horizontal="center" vertical="center"/>
    </xf>
    <xf numFmtId="3" fontId="57" fillId="0" borderId="30" xfId="0" applyNumberFormat="1" applyFont="1" applyFill="1" applyBorder="1" applyAlignment="1">
      <alignment horizontal="center" vertical="center"/>
    </xf>
    <xf numFmtId="3" fontId="46" fillId="0" borderId="30" xfId="44" applyNumberFormat="1" applyFont="1" applyFill="1" applyBorder="1" applyAlignment="1">
      <alignment horizontal="center" vertical="center"/>
    </xf>
    <xf numFmtId="3" fontId="57" fillId="0" borderId="29" xfId="0" applyNumberFormat="1" applyFont="1" applyBorder="1" applyAlignment="1">
      <alignment horizontal="center" vertical="center"/>
    </xf>
    <xf numFmtId="3" fontId="46" fillId="0" borderId="185" xfId="44" applyNumberFormat="1" applyFont="1" applyFill="1" applyBorder="1" applyAlignment="1">
      <alignment horizontal="center" vertical="center"/>
    </xf>
    <xf numFmtId="0" fontId="56" fillId="0" borderId="0" xfId="0" applyFont="1" applyFill="1" applyAlignment="1">
      <alignment horizontal="center" vertical="center" readingOrder="1"/>
    </xf>
    <xf numFmtId="0" fontId="48" fillId="0" borderId="26" xfId="3" applyFont="1" applyFill="1" applyBorder="1" applyAlignment="1">
      <alignment vertical="center" wrapText="1"/>
    </xf>
    <xf numFmtId="0" fontId="56" fillId="0" borderId="30" xfId="0" applyNumberFormat="1" applyFont="1" applyFill="1" applyBorder="1" applyAlignment="1">
      <alignment vertical="center"/>
    </xf>
    <xf numFmtId="0" fontId="106" fillId="0" borderId="44" xfId="0" applyFont="1" applyBorder="1"/>
    <xf numFmtId="0" fontId="48" fillId="0" borderId="26" xfId="44" applyFont="1" applyFill="1" applyBorder="1" applyAlignment="1">
      <alignment vertical="center"/>
    </xf>
    <xf numFmtId="0" fontId="48" fillId="0" borderId="26" xfId="3" applyFont="1" applyFill="1" applyBorder="1" applyAlignment="1">
      <alignment vertical="center"/>
    </xf>
    <xf numFmtId="0" fontId="48" fillId="0" borderId="26" xfId="20" applyFont="1" applyFill="1" applyBorder="1" applyAlignment="1">
      <alignment vertical="center"/>
    </xf>
    <xf numFmtId="0" fontId="106" fillId="0" borderId="0" xfId="0" applyFont="1" applyAlignment="1">
      <alignment horizontal="left"/>
    </xf>
    <xf numFmtId="0" fontId="106" fillId="0" borderId="0" xfId="0" applyNumberFormat="1" applyFont="1"/>
    <xf numFmtId="0" fontId="48" fillId="0" borderId="26" xfId="44" applyFont="1" applyFill="1" applyBorder="1" applyAlignment="1">
      <alignment vertical="center" wrapText="1"/>
    </xf>
    <xf numFmtId="0" fontId="48" fillId="0" borderId="86" xfId="3" applyFont="1" applyFill="1" applyBorder="1" applyAlignment="1">
      <alignment vertical="center" wrapText="1"/>
    </xf>
    <xf numFmtId="0" fontId="48" fillId="0" borderId="0" xfId="3" applyFont="1" applyFill="1" applyBorder="1" applyAlignment="1"/>
    <xf numFmtId="0" fontId="48" fillId="0" borderId="0" xfId="44" applyFont="1" applyFill="1" applyAlignment="1"/>
    <xf numFmtId="0" fontId="48" fillId="0" borderId="0" xfId="3" applyFont="1" applyFill="1" applyBorder="1" applyAlignment="1">
      <alignment horizontal="right"/>
    </xf>
    <xf numFmtId="0" fontId="48" fillId="0" borderId="0" xfId="23" applyFont="1" applyFill="1" applyBorder="1" applyAlignment="1"/>
    <xf numFmtId="0" fontId="48" fillId="0" borderId="0" xfId="44" applyFont="1" applyFill="1" applyBorder="1" applyAlignment="1"/>
    <xf numFmtId="0" fontId="48" fillId="0" borderId="0" xfId="43" applyFont="1" applyFill="1" applyBorder="1" applyAlignment="1">
      <alignment vertical="center"/>
    </xf>
    <xf numFmtId="0" fontId="106" fillId="0" borderId="45" xfId="0" applyNumberFormat="1" applyFont="1" applyBorder="1"/>
    <xf numFmtId="0" fontId="48" fillId="0" borderId="0" xfId="20" applyFont="1" applyFill="1" applyBorder="1" applyAlignment="1">
      <alignment wrapText="1"/>
    </xf>
    <xf numFmtId="0" fontId="107" fillId="36" borderId="25" xfId="0" applyFont="1" applyFill="1" applyBorder="1" applyAlignment="1">
      <alignment horizontal="left"/>
    </xf>
    <xf numFmtId="0" fontId="107" fillId="36" borderId="25" xfId="0" applyNumberFormat="1" applyFont="1" applyFill="1" applyBorder="1"/>
    <xf numFmtId="0" fontId="48" fillId="0" borderId="0" xfId="44" quotePrefix="1" applyFont="1" applyFill="1" applyBorder="1" applyAlignment="1">
      <alignment vertical="center"/>
    </xf>
    <xf numFmtId="3" fontId="48" fillId="0" borderId="0" xfId="44" applyNumberFormat="1" applyFont="1" applyFill="1" applyBorder="1" applyAlignment="1">
      <alignment vertical="center"/>
    </xf>
    <xf numFmtId="0" fontId="106" fillId="0" borderId="0" xfId="0" applyFont="1" applyBorder="1"/>
    <xf numFmtId="0" fontId="106" fillId="0" borderId="0" xfId="0" applyFont="1" applyBorder="1" applyAlignment="1">
      <alignment horizontal="left"/>
    </xf>
    <xf numFmtId="0" fontId="106" fillId="0" borderId="0" xfId="0" applyNumberFormat="1" applyFont="1" applyBorder="1"/>
    <xf numFmtId="0" fontId="48" fillId="0" borderId="30" xfId="44" applyFont="1" applyFill="1" applyBorder="1" applyAlignment="1">
      <alignment horizontal="right" vertical="center"/>
    </xf>
    <xf numFmtId="0" fontId="56" fillId="0" borderId="29" xfId="0" applyNumberFormat="1" applyFont="1" applyBorder="1" applyAlignment="1">
      <alignment horizontal="right" vertical="center"/>
    </xf>
    <xf numFmtId="0" fontId="48" fillId="0" borderId="29" xfId="44" applyFont="1" applyFill="1" applyBorder="1" applyAlignment="1">
      <alignment horizontal="right" vertical="center"/>
    </xf>
    <xf numFmtId="3" fontId="48" fillId="0" borderId="87" xfId="3" applyNumberFormat="1" applyFont="1" applyFill="1" applyBorder="1" applyAlignment="1">
      <alignment horizontal="right" vertical="center"/>
    </xf>
    <xf numFmtId="0" fontId="48" fillId="0" borderId="87" xfId="44" applyFont="1" applyFill="1" applyBorder="1" applyAlignment="1">
      <alignment horizontal="right" vertical="center"/>
    </xf>
    <xf numFmtId="0" fontId="56" fillId="0" borderId="91" xfId="0" applyNumberFormat="1" applyFont="1" applyBorder="1" applyAlignment="1">
      <alignment horizontal="right" vertical="center"/>
    </xf>
    <xf numFmtId="0" fontId="48" fillId="0" borderId="96" xfId="44" applyFont="1" applyFill="1" applyBorder="1" applyAlignment="1">
      <alignment horizontal="right" vertical="center"/>
    </xf>
    <xf numFmtId="3" fontId="48" fillId="0" borderId="179" xfId="44" applyNumberFormat="1" applyFont="1" applyFill="1" applyBorder="1" applyAlignment="1">
      <alignment horizontal="center" vertical="center"/>
    </xf>
    <xf numFmtId="0" fontId="56" fillId="0" borderId="124" xfId="0" applyFont="1" applyFill="1" applyBorder="1" applyAlignment="1">
      <alignment vertical="center"/>
    </xf>
    <xf numFmtId="0" fontId="56" fillId="0" borderId="124" xfId="0" applyNumberFormat="1" applyFont="1" applyFill="1" applyBorder="1" applyAlignment="1">
      <alignment vertical="center"/>
    </xf>
    <xf numFmtId="0" fontId="56" fillId="0" borderId="30" xfId="0" applyFont="1" applyFill="1" applyBorder="1" applyAlignment="1">
      <alignment vertical="center"/>
    </xf>
    <xf numFmtId="0" fontId="48" fillId="0" borderId="157" xfId="125" applyFont="1" applyFill="1" applyBorder="1" applyAlignment="1">
      <alignment horizontal="center" vertical="center"/>
    </xf>
    <xf numFmtId="0" fontId="56" fillId="0" borderId="157" xfId="0" applyFont="1" applyFill="1" applyBorder="1" applyAlignment="1">
      <alignment vertical="center"/>
    </xf>
    <xf numFmtId="0" fontId="56" fillId="0" borderId="157" xfId="0" applyNumberFormat="1" applyFont="1" applyFill="1" applyBorder="1" applyAlignment="1">
      <alignment vertical="center"/>
    </xf>
    <xf numFmtId="167" fontId="48" fillId="0" borderId="157" xfId="131" applyNumberFormat="1" applyFont="1" applyFill="1" applyBorder="1" applyAlignment="1">
      <alignment horizontal="right" vertical="center"/>
    </xf>
    <xf numFmtId="0" fontId="56" fillId="0" borderId="97" xfId="0" applyFont="1" applyFill="1" applyBorder="1" applyAlignment="1">
      <alignment vertical="center"/>
    </xf>
    <xf numFmtId="0" fontId="48" fillId="0" borderId="151" xfId="125" applyFont="1" applyFill="1" applyBorder="1" applyAlignment="1">
      <alignment horizontal="center" vertical="center"/>
    </xf>
    <xf numFmtId="0" fontId="56" fillId="0" borderId="151" xfId="0" applyFont="1" applyFill="1" applyBorder="1" applyAlignment="1">
      <alignment vertical="center"/>
    </xf>
    <xf numFmtId="0" fontId="56" fillId="0" borderId="157" xfId="0" applyNumberFormat="1" applyFont="1" applyFill="1" applyBorder="1" applyAlignment="1">
      <alignment horizontal="right" vertical="center"/>
    </xf>
    <xf numFmtId="3" fontId="48" fillId="0" borderId="124" xfId="131" applyNumberFormat="1" applyFont="1" applyFill="1" applyBorder="1" applyAlignment="1">
      <alignment vertical="center"/>
    </xf>
    <xf numFmtId="3" fontId="48" fillId="0" borderId="124" xfId="131" applyNumberFormat="1" applyFont="1" applyFill="1" applyBorder="1" applyAlignment="1">
      <alignment horizontal="right" vertical="center"/>
    </xf>
    <xf numFmtId="3" fontId="56" fillId="0" borderId="124" xfId="0" applyNumberFormat="1" applyFont="1" applyBorder="1" applyAlignment="1">
      <alignment horizontal="right" vertical="center"/>
    </xf>
    <xf numFmtId="3" fontId="48" fillId="0" borderId="30" xfId="131" applyNumberFormat="1" applyFont="1" applyFill="1" applyBorder="1" applyAlignment="1">
      <alignment vertical="center"/>
    </xf>
    <xf numFmtId="3" fontId="48" fillId="0" borderId="30" xfId="131" applyNumberFormat="1" applyFont="1" applyFill="1" applyBorder="1" applyAlignment="1">
      <alignment horizontal="right" vertical="center"/>
    </xf>
    <xf numFmtId="3" fontId="56" fillId="0" borderId="30" xfId="0" applyNumberFormat="1" applyFont="1" applyBorder="1" applyAlignment="1">
      <alignment horizontal="right" vertical="center"/>
    </xf>
    <xf numFmtId="3" fontId="56" fillId="0" borderId="97" xfId="0" applyNumberFormat="1" applyFont="1" applyBorder="1" applyAlignment="1">
      <alignment vertical="center"/>
    </xf>
    <xf numFmtId="3" fontId="48" fillId="0" borderId="97" xfId="131" applyNumberFormat="1" applyFont="1" applyFill="1" applyBorder="1" applyAlignment="1">
      <alignment horizontal="right" vertical="center"/>
    </xf>
    <xf numFmtId="3" fontId="56" fillId="0" borderId="97" xfId="0" applyNumberFormat="1" applyFont="1" applyBorder="1" applyAlignment="1">
      <alignment horizontal="right" vertical="center"/>
    </xf>
    <xf numFmtId="3" fontId="56" fillId="0" borderId="151" xfId="0" applyNumberFormat="1" applyFont="1" applyFill="1" applyBorder="1" applyAlignment="1">
      <alignment horizontal="right" vertical="center"/>
    </xf>
    <xf numFmtId="3" fontId="56" fillId="0" borderId="30" xfId="0" applyNumberFormat="1" applyFont="1" applyBorder="1" applyAlignment="1">
      <alignment vertical="center"/>
    </xf>
    <xf numFmtId="3" fontId="56" fillId="0" borderId="30" xfId="0" applyNumberFormat="1" applyFont="1" applyFill="1" applyBorder="1" applyAlignment="1">
      <alignment horizontal="right" vertical="center"/>
    </xf>
    <xf numFmtId="0" fontId="51" fillId="0" borderId="30" xfId="0" applyFont="1" applyFill="1" applyBorder="1" applyAlignment="1">
      <alignment horizontal="center" vertical="center"/>
    </xf>
    <xf numFmtId="0" fontId="70" fillId="0" borderId="30" xfId="0" applyFont="1" applyFill="1" applyBorder="1" applyAlignment="1">
      <alignment horizontal="center" vertical="center"/>
    </xf>
    <xf numFmtId="0" fontId="70" fillId="0" borderId="40" xfId="0" applyFont="1" applyFill="1" applyBorder="1" applyAlignment="1">
      <alignment horizontal="center" vertical="center"/>
    </xf>
    <xf numFmtId="0" fontId="45" fillId="0" borderId="29" xfId="0" applyFont="1" applyFill="1" applyBorder="1" applyAlignment="1">
      <alignment horizontal="center" vertical="center"/>
    </xf>
    <xf numFmtId="0" fontId="45" fillId="0" borderId="96" xfId="0" applyFont="1" applyFill="1" applyBorder="1" applyAlignment="1">
      <alignment horizontal="center" vertical="center"/>
    </xf>
    <xf numFmtId="0" fontId="45" fillId="0" borderId="179" xfId="0" applyFont="1" applyFill="1" applyBorder="1" applyAlignment="1">
      <alignment horizontal="center" vertical="center"/>
    </xf>
    <xf numFmtId="3" fontId="12" fillId="0" borderId="185" xfId="0" applyNumberFormat="1" applyFont="1" applyFill="1" applyBorder="1" applyAlignment="1">
      <alignment horizontal="right" vertical="center"/>
    </xf>
    <xf numFmtId="3" fontId="12" fillId="0" borderId="188" xfId="0" applyNumberFormat="1" applyFont="1" applyFill="1" applyBorder="1" applyAlignment="1">
      <alignment horizontal="right" vertical="center"/>
    </xf>
    <xf numFmtId="0" fontId="45" fillId="0" borderId="96" xfId="0" applyFont="1" applyFill="1" applyBorder="1" applyAlignment="1">
      <alignment horizontal="right"/>
    </xf>
    <xf numFmtId="167" fontId="45" fillId="0" borderId="97" xfId="0" applyNumberFormat="1" applyFont="1" applyFill="1" applyBorder="1" applyAlignment="1">
      <alignment horizontal="right"/>
    </xf>
    <xf numFmtId="167" fontId="45" fillId="0" borderId="96" xfId="0" applyNumberFormat="1" applyFont="1" applyFill="1" applyBorder="1" applyAlignment="1">
      <alignment horizontal="right"/>
    </xf>
    <xf numFmtId="0" fontId="45" fillId="0" borderId="23" xfId="0" applyFont="1" applyFill="1" applyBorder="1" applyAlignment="1">
      <alignment horizontal="right"/>
    </xf>
    <xf numFmtId="3" fontId="12" fillId="0" borderId="187" xfId="0" applyNumberFormat="1" applyFont="1" applyFill="1" applyBorder="1" applyAlignment="1">
      <alignment vertical="center"/>
    </xf>
    <xf numFmtId="0" fontId="44" fillId="0" borderId="102" xfId="4" applyFont="1" applyFill="1" applyBorder="1" applyAlignment="1" applyProtection="1">
      <alignment horizontal="center" vertical="center" wrapText="1"/>
    </xf>
    <xf numFmtId="0" fontId="44" fillId="0" borderId="184" xfId="4" applyFont="1" applyFill="1" applyBorder="1" applyAlignment="1" applyProtection="1">
      <alignment horizontal="center" vertical="center"/>
    </xf>
    <xf numFmtId="0" fontId="48" fillId="0" borderId="179" xfId="0" applyFont="1" applyFill="1" applyBorder="1"/>
    <xf numFmtId="0" fontId="48" fillId="0" borderId="189" xfId="0" applyFont="1" applyFill="1" applyBorder="1"/>
    <xf numFmtId="0" fontId="48" fillId="0" borderId="185" xfId="0" applyFont="1" applyFill="1" applyBorder="1"/>
    <xf numFmtId="167" fontId="48" fillId="0" borderId="96" xfId="0" applyNumberFormat="1" applyFont="1" applyFill="1" applyBorder="1"/>
    <xf numFmtId="3" fontId="43" fillId="0" borderId="30" xfId="0" applyNumberFormat="1" applyFont="1" applyFill="1" applyBorder="1" applyAlignment="1">
      <alignment horizontal="right" vertical="center"/>
    </xf>
    <xf numFmtId="168" fontId="43" fillId="0" borderId="30" xfId="0" applyNumberFormat="1" applyFont="1" applyFill="1" applyBorder="1" applyAlignment="1">
      <alignment horizontal="right" vertical="center"/>
    </xf>
    <xf numFmtId="167" fontId="43" fillId="0" borderId="30" xfId="0" applyNumberFormat="1" applyFont="1" applyFill="1" applyBorder="1" applyAlignment="1">
      <alignment horizontal="right" vertical="center"/>
    </xf>
    <xf numFmtId="3" fontId="43" fillId="37" borderId="30" xfId="32" applyNumberFormat="1" applyFont="1" applyFill="1" applyBorder="1" applyAlignment="1">
      <alignment horizontal="right" vertical="center"/>
    </xf>
    <xf numFmtId="167" fontId="43" fillId="0" borderId="29" xfId="0" applyNumberFormat="1" applyFont="1" applyFill="1" applyBorder="1" applyAlignment="1">
      <alignment horizontal="right" vertical="center"/>
    </xf>
    <xf numFmtId="3" fontId="43" fillId="0" borderId="29" xfId="0" applyNumberFormat="1" applyFont="1" applyFill="1" applyBorder="1" applyAlignment="1">
      <alignment horizontal="right" vertical="center"/>
    </xf>
    <xf numFmtId="167" fontId="43" fillId="0" borderId="185" xfId="0" applyNumberFormat="1" applyFont="1" applyFill="1" applyBorder="1" applyAlignment="1">
      <alignment horizontal="right" vertical="center"/>
    </xf>
    <xf numFmtId="0" fontId="44" fillId="0" borderId="29" xfId="0" applyFont="1" applyFill="1" applyBorder="1" applyAlignment="1">
      <alignment horizontal="right" vertical="center"/>
    </xf>
    <xf numFmtId="167" fontId="44" fillId="0" borderId="96" xfId="0" applyNumberFormat="1" applyFont="1" applyFill="1" applyBorder="1" applyAlignment="1">
      <alignment horizontal="right" vertical="center"/>
    </xf>
    <xf numFmtId="0" fontId="44" fillId="0" borderId="96" xfId="0" applyFont="1" applyFill="1" applyBorder="1" applyAlignment="1">
      <alignment horizontal="right" vertical="center"/>
    </xf>
    <xf numFmtId="0" fontId="13" fillId="0" borderId="124" xfId="0" applyFont="1" applyFill="1" applyBorder="1" applyAlignment="1">
      <alignment horizontal="right"/>
    </xf>
    <xf numFmtId="167" fontId="13" fillId="0" borderId="124" xfId="0" applyNumberFormat="1" applyFont="1" applyFill="1" applyBorder="1" applyAlignment="1">
      <alignment horizontal="right"/>
    </xf>
    <xf numFmtId="167" fontId="13" fillId="0" borderId="136" xfId="0" applyNumberFormat="1" applyFont="1" applyFill="1" applyBorder="1" applyAlignment="1">
      <alignment horizontal="right"/>
    </xf>
    <xf numFmtId="0" fontId="13" fillId="0" borderId="124" xfId="0" applyFont="1" applyFill="1" applyBorder="1" applyAlignment="1">
      <alignment horizontal="center" vertical="center"/>
    </xf>
    <xf numFmtId="0" fontId="13" fillId="0" borderId="157" xfId="0" applyFont="1" applyFill="1" applyBorder="1" applyAlignment="1">
      <alignment horizontal="center" vertical="center"/>
    </xf>
    <xf numFmtId="0" fontId="13" fillId="0" borderId="157" xfId="0" applyFont="1" applyFill="1" applyBorder="1" applyAlignment="1">
      <alignment horizontal="right"/>
    </xf>
    <xf numFmtId="0" fontId="13" fillId="0" borderId="136" xfId="0" applyFont="1" applyFill="1" applyBorder="1" applyAlignment="1">
      <alignment horizontal="right"/>
    </xf>
    <xf numFmtId="0" fontId="13" fillId="0" borderId="187" xfId="0" applyFont="1" applyFill="1" applyBorder="1" applyAlignment="1">
      <alignment horizontal="center" vertical="center"/>
    </xf>
    <xf numFmtId="0" fontId="13" fillId="0" borderId="187" xfId="0" applyFont="1" applyFill="1" applyBorder="1" applyAlignment="1">
      <alignment horizontal="right"/>
    </xf>
    <xf numFmtId="167" fontId="13" fillId="0" borderId="187" xfId="0" applyNumberFormat="1" applyFont="1" applyFill="1" applyBorder="1" applyAlignment="1">
      <alignment horizontal="right"/>
    </xf>
    <xf numFmtId="167" fontId="13" fillId="0" borderId="185" xfId="0" applyNumberFormat="1" applyFont="1" applyFill="1" applyBorder="1" applyAlignment="1">
      <alignment horizontal="right"/>
    </xf>
    <xf numFmtId="0" fontId="13" fillId="0" borderId="157" xfId="0" applyFont="1" applyFill="1" applyBorder="1"/>
    <xf numFmtId="0" fontId="13" fillId="0" borderId="150" xfId="0" applyFont="1" applyFill="1" applyBorder="1"/>
    <xf numFmtId="0" fontId="13" fillId="0" borderId="96" xfId="0" applyFont="1" applyFill="1" applyBorder="1"/>
    <xf numFmtId="167" fontId="13" fillId="0" borderId="157" xfId="0" applyNumberFormat="1" applyFont="1" applyFill="1" applyBorder="1"/>
    <xf numFmtId="167" fontId="13" fillId="0" borderId="150" xfId="0" applyNumberFormat="1" applyFont="1" applyFill="1" applyBorder="1"/>
    <xf numFmtId="0" fontId="51" fillId="0" borderId="187" xfId="0" applyFont="1" applyFill="1" applyBorder="1" applyAlignment="1">
      <alignment horizontal="right" vertical="top"/>
    </xf>
    <xf numFmtId="0" fontId="51" fillId="0" borderId="185" xfId="0" applyFont="1" applyFill="1" applyBorder="1" applyAlignment="1">
      <alignment horizontal="right" vertical="top"/>
    </xf>
    <xf numFmtId="0" fontId="51" fillId="0" borderId="157" xfId="0" applyFont="1" applyFill="1" applyBorder="1" applyAlignment="1">
      <alignment horizontal="right" vertical="top"/>
    </xf>
    <xf numFmtId="0" fontId="51" fillId="0" borderId="150" xfId="0" applyFont="1" applyFill="1" applyBorder="1" applyAlignment="1">
      <alignment horizontal="right" vertical="top"/>
    </xf>
    <xf numFmtId="0" fontId="51" fillId="0" borderId="124" xfId="0" applyFont="1" applyFill="1" applyBorder="1" applyAlignment="1">
      <alignment horizontal="right" vertical="top"/>
    </xf>
    <xf numFmtId="0" fontId="51" fillId="0" borderId="136" xfId="0" applyFont="1" applyFill="1" applyBorder="1" applyAlignment="1">
      <alignment horizontal="right" vertical="top"/>
    </xf>
    <xf numFmtId="0" fontId="51" fillId="0" borderId="97" xfId="0" applyFont="1" applyFill="1" applyBorder="1" applyAlignment="1">
      <alignment horizontal="right" vertical="top"/>
    </xf>
    <xf numFmtId="0" fontId="51" fillId="0" borderId="96" xfId="0" applyFont="1" applyFill="1" applyBorder="1" applyAlignment="1">
      <alignment horizontal="right" vertical="top"/>
    </xf>
    <xf numFmtId="0" fontId="89" fillId="0" borderId="0" xfId="0" applyFont="1" applyFill="1" applyBorder="1" applyAlignment="1">
      <alignment horizontal="left" vertical="center"/>
    </xf>
    <xf numFmtId="3" fontId="86" fillId="0" borderId="30" xfId="0" applyNumberFormat="1" applyFont="1" applyFill="1" applyBorder="1" applyAlignment="1">
      <alignment horizontal="right" vertical="center"/>
    </xf>
    <xf numFmtId="3" fontId="86" fillId="0" borderId="29" xfId="0" applyNumberFormat="1" applyFont="1" applyFill="1" applyBorder="1" applyAlignment="1">
      <alignment horizontal="right" vertical="center"/>
    </xf>
    <xf numFmtId="0" fontId="85" fillId="0" borderId="30" xfId="0" applyFont="1" applyFill="1" applyBorder="1" applyAlignment="1">
      <alignment horizontal="right" vertical="center"/>
    </xf>
    <xf numFmtId="3" fontId="86" fillId="0" borderId="40" xfId="0" applyNumberFormat="1" applyFont="1" applyFill="1" applyBorder="1" applyAlignment="1">
      <alignment horizontal="right" vertical="center"/>
    </xf>
    <xf numFmtId="0" fontId="83" fillId="0" borderId="81" xfId="0" applyFont="1" applyFill="1" applyBorder="1" applyAlignment="1">
      <alignment horizontal="right" vertical="center"/>
    </xf>
    <xf numFmtId="0" fontId="83" fillId="0" borderId="81" xfId="0" applyNumberFormat="1" applyFont="1" applyFill="1" applyBorder="1" applyAlignment="1">
      <alignment horizontal="right" vertical="center"/>
    </xf>
    <xf numFmtId="0" fontId="83" fillId="0" borderId="30" xfId="0" applyFont="1" applyFill="1" applyBorder="1" applyAlignment="1">
      <alignment horizontal="right" vertical="center"/>
    </xf>
    <xf numFmtId="0" fontId="83" fillId="0" borderId="30" xfId="0" applyNumberFormat="1" applyFont="1" applyFill="1" applyBorder="1" applyAlignment="1">
      <alignment horizontal="right" vertical="center"/>
    </xf>
    <xf numFmtId="0" fontId="83" fillId="0" borderId="29" xfId="0" applyFont="1" applyFill="1" applyBorder="1" applyAlignment="1">
      <alignment horizontal="right" vertical="center"/>
    </xf>
    <xf numFmtId="0" fontId="83" fillId="0" borderId="40" xfId="0" applyFont="1" applyFill="1" applyBorder="1" applyAlignment="1">
      <alignment horizontal="right" vertical="center"/>
    </xf>
    <xf numFmtId="0" fontId="83" fillId="0" borderId="40" xfId="0" applyNumberFormat="1" applyFont="1" applyFill="1" applyBorder="1" applyAlignment="1">
      <alignment horizontal="right" vertical="center"/>
    </xf>
    <xf numFmtId="0" fontId="85" fillId="0" borderId="81" xfId="0" applyFont="1" applyFill="1" applyBorder="1" applyAlignment="1">
      <alignment horizontal="right" vertical="center"/>
    </xf>
    <xf numFmtId="0" fontId="85" fillId="0" borderId="40" xfId="0" applyFont="1" applyFill="1" applyBorder="1" applyAlignment="1">
      <alignment horizontal="right" vertical="center"/>
    </xf>
    <xf numFmtId="0" fontId="83" fillId="0" borderId="54" xfId="0" applyFont="1" applyFill="1" applyBorder="1" applyAlignment="1">
      <alignment horizontal="right" vertical="center"/>
    </xf>
    <xf numFmtId="0" fontId="83" fillId="0" borderId="54" xfId="0" applyNumberFormat="1" applyFont="1" applyFill="1" applyBorder="1" applyAlignment="1">
      <alignment horizontal="right" vertical="center"/>
    </xf>
    <xf numFmtId="0" fontId="85" fillId="0" borderId="54" xfId="0" applyFont="1" applyFill="1" applyBorder="1" applyAlignment="1">
      <alignment horizontal="right" vertical="center"/>
    </xf>
    <xf numFmtId="0" fontId="44" fillId="0" borderId="30" xfId="3" applyFont="1" applyFill="1" applyBorder="1" applyAlignment="1"/>
    <xf numFmtId="0" fontId="45" fillId="0" borderId="97" xfId="0" applyFont="1" applyFill="1" applyBorder="1" applyAlignment="1">
      <alignment horizontal="right"/>
    </xf>
    <xf numFmtId="0" fontId="12" fillId="0" borderId="97" xfId="0" applyFont="1" applyFill="1" applyBorder="1" applyAlignment="1">
      <alignment horizontal="right"/>
    </xf>
    <xf numFmtId="0" fontId="45" fillId="0" borderId="157" xfId="0" applyFont="1" applyFill="1" applyBorder="1" applyAlignment="1"/>
    <xf numFmtId="0" fontId="43" fillId="0" borderId="157" xfId="0" applyFont="1" applyFill="1" applyBorder="1"/>
    <xf numFmtId="167" fontId="43" fillId="0" borderId="157" xfId="0" applyNumberFormat="1" applyFont="1" applyFill="1" applyBorder="1"/>
    <xf numFmtId="0" fontId="44" fillId="0" borderId="157" xfId="0" applyFont="1" applyFill="1" applyBorder="1"/>
    <xf numFmtId="167" fontId="44" fillId="0" borderId="157" xfId="0" applyNumberFormat="1" applyFont="1" applyFill="1" applyBorder="1"/>
    <xf numFmtId="167" fontId="44" fillId="0" borderId="150" xfId="0" applyNumberFormat="1" applyFont="1" applyFill="1" applyBorder="1"/>
    <xf numFmtId="0" fontId="12" fillId="0" borderId="157" xfId="0" applyFont="1" applyFill="1" applyBorder="1" applyAlignment="1">
      <alignment horizontal="right"/>
    </xf>
    <xf numFmtId="0" fontId="45" fillId="0" borderId="157" xfId="0" applyFont="1" applyFill="1" applyBorder="1" applyAlignment="1">
      <alignment horizontal="right"/>
    </xf>
    <xf numFmtId="0" fontId="45" fillId="0" borderId="150" xfId="0" applyFont="1" applyFill="1" applyBorder="1" applyAlignment="1">
      <alignment horizontal="right"/>
    </xf>
    <xf numFmtId="0" fontId="44" fillId="0" borderId="187" xfId="3" applyFont="1" applyFill="1" applyBorder="1" applyAlignment="1"/>
    <xf numFmtId="0" fontId="43" fillId="0" borderId="187" xfId="141" applyFont="1" applyFill="1" applyBorder="1" applyAlignment="1">
      <alignment horizontal="right"/>
    </xf>
    <xf numFmtId="167" fontId="43" fillId="0" borderId="187" xfId="141" applyNumberFormat="1" applyFont="1" applyFill="1" applyBorder="1" applyAlignment="1">
      <alignment horizontal="right"/>
    </xf>
    <xf numFmtId="0" fontId="44" fillId="0" borderId="187" xfId="141" applyFont="1" applyFill="1" applyBorder="1" applyAlignment="1">
      <alignment horizontal="right"/>
    </xf>
    <xf numFmtId="167" fontId="44" fillId="0" borderId="187" xfId="141" applyNumberFormat="1" applyFont="1" applyFill="1" applyBorder="1" applyAlignment="1">
      <alignment horizontal="right"/>
    </xf>
    <xf numFmtId="167" fontId="44" fillId="0" borderId="185" xfId="141" applyNumberFormat="1" applyFont="1" applyFill="1" applyBorder="1" applyAlignment="1">
      <alignment horizontal="right"/>
    </xf>
    <xf numFmtId="0" fontId="44" fillId="0" borderId="124" xfId="3" applyFont="1" applyFill="1" applyBorder="1" applyAlignment="1"/>
    <xf numFmtId="0" fontId="43" fillId="0" borderId="124" xfId="141" applyFont="1" applyFill="1" applyBorder="1" applyAlignment="1">
      <alignment horizontal="right"/>
    </xf>
    <xf numFmtId="167" fontId="43" fillId="0" borderId="124" xfId="141" applyNumberFormat="1" applyFont="1" applyFill="1" applyBorder="1" applyAlignment="1">
      <alignment horizontal="right"/>
    </xf>
    <xf numFmtId="0" fontId="44" fillId="0" borderId="124" xfId="141" applyFont="1" applyFill="1" applyBorder="1" applyAlignment="1">
      <alignment horizontal="right"/>
    </xf>
    <xf numFmtId="167" fontId="44" fillId="0" borderId="124" xfId="141" applyNumberFormat="1" applyFont="1" applyFill="1" applyBorder="1" applyAlignment="1">
      <alignment horizontal="right"/>
    </xf>
    <xf numFmtId="167" fontId="44" fillId="0" borderId="136" xfId="141" applyNumberFormat="1" applyFont="1" applyFill="1" applyBorder="1" applyAlignment="1">
      <alignment horizontal="right"/>
    </xf>
    <xf numFmtId="0" fontId="66" fillId="0" borderId="124" xfId="0" applyNumberFormat="1" applyFont="1" applyFill="1" applyBorder="1" applyAlignment="1">
      <alignment horizontal="right" vertical="center"/>
    </xf>
    <xf numFmtId="167" fontId="66" fillId="0" borderId="124" xfId="0" applyNumberFormat="1" applyFont="1" applyFill="1" applyBorder="1" applyAlignment="1">
      <alignment horizontal="right" vertical="center"/>
    </xf>
    <xf numFmtId="0" fontId="44" fillId="0" borderId="124" xfId="20" applyNumberFormat="1" applyFont="1" applyFill="1" applyBorder="1" applyAlignment="1">
      <alignment horizontal="right" vertical="center"/>
    </xf>
    <xf numFmtId="0" fontId="13" fillId="0" borderId="124" xfId="0" applyNumberFormat="1" applyFont="1" applyFill="1" applyBorder="1" applyAlignment="1">
      <alignment horizontal="right" vertical="center"/>
    </xf>
    <xf numFmtId="167" fontId="13" fillId="0" borderId="136" xfId="0" applyNumberFormat="1" applyFont="1" applyFill="1" applyBorder="1" applyAlignment="1">
      <alignment horizontal="right" vertical="center"/>
    </xf>
    <xf numFmtId="0" fontId="45" fillId="0" borderId="124" xfId="3" applyNumberFormat="1" applyFont="1" applyFill="1" applyBorder="1" applyAlignment="1">
      <alignment horizontal="right" vertical="center"/>
    </xf>
    <xf numFmtId="167" fontId="45" fillId="0" borderId="124" xfId="3" applyNumberFormat="1" applyFont="1" applyFill="1" applyBorder="1" applyAlignment="1">
      <alignment horizontal="right" vertical="center"/>
    </xf>
    <xf numFmtId="0" fontId="89" fillId="0" borderId="0" xfId="224" applyFont="1" applyFill="1" applyAlignment="1">
      <alignment horizontal="left" indent="1"/>
    </xf>
    <xf numFmtId="0" fontId="89" fillId="0" borderId="0" xfId="224" applyFont="1" applyFill="1" applyBorder="1"/>
    <xf numFmtId="0" fontId="88" fillId="0" borderId="0" xfId="0" applyFont="1" applyFill="1" applyBorder="1" applyAlignment="1">
      <alignment horizontal="center" vertical="center"/>
    </xf>
    <xf numFmtId="0" fontId="88" fillId="0" borderId="0" xfId="0" applyFont="1" applyFill="1" applyBorder="1" applyAlignment="1">
      <alignment horizontal="right"/>
    </xf>
    <xf numFmtId="0" fontId="88" fillId="0" borderId="30" xfId="0" applyFont="1" applyFill="1" applyBorder="1" applyAlignment="1">
      <alignment horizontal="right"/>
    </xf>
    <xf numFmtId="0" fontId="88" fillId="0" borderId="157" xfId="0" applyFont="1" applyFill="1" applyBorder="1"/>
    <xf numFmtId="0" fontId="89" fillId="0" borderId="124" xfId="3" applyFont="1" applyFill="1" applyBorder="1" applyAlignment="1">
      <alignment vertical="center"/>
    </xf>
    <xf numFmtId="0" fontId="94" fillId="0" borderId="124" xfId="0" applyFont="1" applyFill="1" applyBorder="1"/>
    <xf numFmtId="167" fontId="94" fillId="0" borderId="124" xfId="0" applyNumberFormat="1" applyFont="1" applyFill="1" applyBorder="1"/>
    <xf numFmtId="0" fontId="88" fillId="0" borderId="124" xfId="0" applyFont="1" applyFill="1" applyBorder="1"/>
    <xf numFmtId="167" fontId="88" fillId="0" borderId="124" xfId="0" applyNumberFormat="1" applyFont="1" applyFill="1" applyBorder="1"/>
    <xf numFmtId="167" fontId="88" fillId="0" borderId="136" xfId="0" applyNumberFormat="1" applyFont="1" applyFill="1" applyBorder="1" applyAlignment="1">
      <alignment horizontal="right" vertical="center"/>
    </xf>
    <xf numFmtId="167" fontId="88" fillId="0" borderId="29" xfId="0" applyNumberFormat="1" applyFont="1" applyFill="1" applyBorder="1"/>
    <xf numFmtId="0" fontId="94" fillId="0" borderId="124" xfId="0" applyNumberFormat="1" applyFont="1" applyFill="1" applyBorder="1" applyAlignment="1">
      <alignment horizontal="right" vertical="center"/>
    </xf>
    <xf numFmtId="167" fontId="94" fillId="0" borderId="124" xfId="0" applyNumberFormat="1" applyFont="1" applyFill="1" applyBorder="1" applyAlignment="1">
      <alignment horizontal="right" vertical="center"/>
    </xf>
    <xf numFmtId="0" fontId="88" fillId="0" borderId="124" xfId="0" applyNumberFormat="1" applyFont="1" applyFill="1" applyBorder="1" applyAlignment="1">
      <alignment horizontal="right" vertical="center"/>
    </xf>
    <xf numFmtId="167" fontId="88" fillId="0" borderId="124" xfId="0" applyNumberFormat="1" applyFont="1" applyFill="1" applyBorder="1" applyAlignment="1">
      <alignment horizontal="right" vertical="center"/>
    </xf>
    <xf numFmtId="0" fontId="95" fillId="0" borderId="124" xfId="0" applyNumberFormat="1" applyFont="1" applyFill="1" applyBorder="1" applyAlignment="1">
      <alignment horizontal="right" vertical="center"/>
    </xf>
    <xf numFmtId="0" fontId="88" fillId="0" borderId="124" xfId="0" applyFont="1" applyFill="1" applyBorder="1" applyAlignment="1">
      <alignment horizontal="right" vertical="center"/>
    </xf>
    <xf numFmtId="1" fontId="94" fillId="0" borderId="30" xfId="0" applyNumberFormat="1" applyFont="1" applyFill="1" applyBorder="1"/>
    <xf numFmtId="167" fontId="94" fillId="0" borderId="124" xfId="133" applyNumberFormat="1" applyFont="1" applyFill="1" applyBorder="1" applyAlignment="1">
      <alignment horizontal="right" vertical="center"/>
    </xf>
    <xf numFmtId="167" fontId="89" fillId="0" borderId="124" xfId="0" applyNumberFormat="1" applyFont="1" applyFill="1" applyBorder="1" applyAlignment="1">
      <alignment horizontal="right" vertical="center"/>
    </xf>
    <xf numFmtId="167" fontId="89" fillId="0" borderId="136" xfId="0" applyNumberFormat="1" applyFont="1" applyFill="1" applyBorder="1" applyAlignment="1">
      <alignment horizontal="right" vertical="center"/>
    </xf>
    <xf numFmtId="0" fontId="89" fillId="0" borderId="187" xfId="3" applyFont="1" applyFill="1" applyBorder="1" applyAlignment="1">
      <alignment vertical="center"/>
    </xf>
    <xf numFmtId="0" fontId="94" fillId="0" borderId="187" xfId="0" applyNumberFormat="1" applyFont="1" applyFill="1" applyBorder="1" applyAlignment="1">
      <alignment horizontal="right" vertical="center"/>
    </xf>
    <xf numFmtId="167" fontId="94" fillId="0" borderId="187" xfId="0" applyNumberFormat="1" applyFont="1" applyFill="1" applyBorder="1" applyAlignment="1">
      <alignment horizontal="right" vertical="center"/>
    </xf>
    <xf numFmtId="0" fontId="88" fillId="0" borderId="187" xfId="0" applyNumberFormat="1" applyFont="1" applyFill="1" applyBorder="1" applyAlignment="1">
      <alignment horizontal="right" vertical="center"/>
    </xf>
    <xf numFmtId="167" fontId="88" fillId="0" borderId="187" xfId="0" applyNumberFormat="1" applyFont="1" applyFill="1" applyBorder="1" applyAlignment="1">
      <alignment horizontal="right" vertical="center"/>
    </xf>
    <xf numFmtId="167" fontId="88" fillId="0" borderId="185" xfId="0" applyNumberFormat="1" applyFont="1" applyFill="1" applyBorder="1" applyAlignment="1">
      <alignment horizontal="right" vertical="center"/>
    </xf>
    <xf numFmtId="0" fontId="88" fillId="0" borderId="97" xfId="0" applyFont="1" applyFill="1" applyBorder="1"/>
    <xf numFmtId="0" fontId="88" fillId="0" borderId="185" xfId="0" applyFont="1" applyFill="1" applyBorder="1" applyAlignment="1">
      <alignment horizontal="right" vertical="center"/>
    </xf>
    <xf numFmtId="0" fontId="88" fillId="0" borderId="136" xfId="0" applyFont="1" applyFill="1" applyBorder="1" applyAlignment="1">
      <alignment horizontal="right" vertical="center"/>
    </xf>
    <xf numFmtId="0" fontId="89" fillId="0" borderId="124" xfId="0" applyNumberFormat="1" applyFont="1" applyFill="1" applyBorder="1" applyAlignment="1">
      <alignment horizontal="right" vertical="center"/>
    </xf>
    <xf numFmtId="0" fontId="94" fillId="0" borderId="157" xfId="0" applyFont="1" applyFill="1" applyBorder="1"/>
    <xf numFmtId="0" fontId="94" fillId="0" borderId="97" xfId="0" applyFont="1" applyFill="1" applyBorder="1"/>
    <xf numFmtId="0" fontId="50" fillId="0" borderId="142" xfId="0" applyFont="1" applyFill="1" applyBorder="1" applyAlignment="1">
      <alignment horizontal="center" vertical="center"/>
    </xf>
    <xf numFmtId="167" fontId="50" fillId="0" borderId="185" xfId="0" applyNumberFormat="1" applyFont="1" applyFill="1" applyBorder="1"/>
    <xf numFmtId="167" fontId="50" fillId="0" borderId="29" xfId="0" applyNumberFormat="1" applyFont="1" applyFill="1" applyBorder="1"/>
    <xf numFmtId="167" fontId="50" fillId="0" borderId="96" xfId="0" applyNumberFormat="1" applyFont="1" applyFill="1" applyBorder="1"/>
    <xf numFmtId="0" fontId="39" fillId="0" borderId="0" xfId="0" applyFont="1" applyAlignment="1">
      <alignment horizontal="center" vertical="center"/>
    </xf>
    <xf numFmtId="0" fontId="42" fillId="0" borderId="0" xfId="0" applyFont="1" applyFill="1" applyBorder="1" applyAlignment="1">
      <alignment horizontal="center"/>
    </xf>
    <xf numFmtId="0" fontId="101" fillId="0" borderId="0" xfId="0" applyFont="1" applyFill="1" applyBorder="1" applyAlignment="1">
      <alignment horizontal="center"/>
    </xf>
    <xf numFmtId="3" fontId="101" fillId="0" borderId="0" xfId="135" applyNumberFormat="1" applyFont="1" applyFill="1" applyBorder="1" applyAlignment="1">
      <alignment horizontal="center" vertical="center"/>
    </xf>
    <xf numFmtId="0" fontId="101" fillId="0" borderId="0" xfId="135" applyNumberFormat="1" applyFont="1" applyFill="1" applyBorder="1" applyAlignment="1">
      <alignment horizontal="center" vertical="center"/>
    </xf>
    <xf numFmtId="3" fontId="101" fillId="0" borderId="0" xfId="164" applyNumberFormat="1" applyFont="1" applyFill="1" applyBorder="1" applyAlignment="1">
      <alignment horizontal="center"/>
    </xf>
    <xf numFmtId="16" fontId="101" fillId="0" borderId="0" xfId="0" applyNumberFormat="1" applyFont="1" applyFill="1" applyBorder="1" applyAlignment="1">
      <alignment horizontal="center"/>
    </xf>
    <xf numFmtId="3" fontId="101" fillId="0" borderId="0" xfId="0" applyNumberFormat="1" applyFont="1" applyFill="1" applyBorder="1" applyAlignment="1">
      <alignment horizontal="center"/>
    </xf>
    <xf numFmtId="0" fontId="105" fillId="0" borderId="0" xfId="0" applyFont="1" applyFill="1" applyBorder="1" applyAlignment="1">
      <alignment horizontal="center"/>
    </xf>
    <xf numFmtId="0" fontId="105" fillId="0" borderId="0" xfId="135" applyFont="1" applyFill="1" applyBorder="1" applyAlignment="1">
      <alignment horizontal="center"/>
    </xf>
    <xf numFmtId="0" fontId="59" fillId="0" borderId="0" xfId="135" applyNumberFormat="1" applyFont="1" applyFill="1" applyBorder="1" applyAlignment="1">
      <alignment horizontal="center" vertical="center"/>
    </xf>
    <xf numFmtId="0" fontId="44" fillId="0" borderId="0" xfId="0" applyFont="1" applyFill="1" applyBorder="1" applyAlignment="1">
      <alignment horizontal="center"/>
    </xf>
    <xf numFmtId="3" fontId="52" fillId="0" borderId="0" xfId="164" applyNumberFormat="1" applyFont="1" applyFill="1" applyBorder="1" applyAlignment="1">
      <alignment horizontal="center"/>
    </xf>
    <xf numFmtId="3" fontId="59" fillId="0" borderId="0" xfId="0" applyNumberFormat="1" applyFont="1" applyFill="1" applyBorder="1" applyAlignment="1">
      <alignment horizontal="center" vertical="center"/>
    </xf>
    <xf numFmtId="0" fontId="45" fillId="0" borderId="0" xfId="135" applyFont="1" applyFill="1" applyBorder="1" applyAlignment="1">
      <alignment horizontal="center"/>
    </xf>
    <xf numFmtId="3" fontId="44" fillId="0" borderId="0" xfId="0" applyNumberFormat="1" applyFont="1" applyFill="1" applyBorder="1" applyAlignment="1">
      <alignment horizontal="center"/>
    </xf>
    <xf numFmtId="3" fontId="45" fillId="0" borderId="0" xfId="0" applyNumberFormat="1" applyFont="1" applyFill="1" applyBorder="1" applyAlignment="1">
      <alignment horizontal="center"/>
    </xf>
    <xf numFmtId="3" fontId="99" fillId="0" borderId="0" xfId="164" applyNumberFormat="1" applyFont="1" applyFill="1" applyBorder="1" applyAlignment="1">
      <alignment horizontal="center"/>
    </xf>
    <xf numFmtId="0" fontId="3" fillId="0" borderId="0" xfId="135" applyFont="1" applyFill="1" applyBorder="1" applyAlignment="1">
      <alignment horizontal="center"/>
    </xf>
    <xf numFmtId="3" fontId="3" fillId="0" borderId="0" xfId="135" applyNumberFormat="1" applyFont="1" applyFill="1" applyBorder="1" applyAlignment="1">
      <alignment horizontal="center"/>
    </xf>
    <xf numFmtId="3" fontId="3" fillId="0" borderId="0" xfId="0" applyNumberFormat="1" applyFont="1" applyFill="1" applyBorder="1" applyAlignment="1">
      <alignment horizontal="center"/>
    </xf>
    <xf numFmtId="3" fontId="99" fillId="0" borderId="0" xfId="210" applyNumberFormat="1" applyFont="1" applyFill="1" applyBorder="1" applyAlignment="1">
      <alignment horizontal="center"/>
    </xf>
    <xf numFmtId="0" fontId="3" fillId="0" borderId="29" xfId="0" applyFont="1" applyFill="1" applyBorder="1" applyAlignment="1">
      <alignment horizontal="right" vertical="center"/>
    </xf>
    <xf numFmtId="0" fontId="65" fillId="0" borderId="0" xfId="224" applyFont="1"/>
    <xf numFmtId="0" fontId="39" fillId="0" borderId="0" xfId="224" applyFont="1" applyAlignment="1">
      <alignment horizontal="left" indent="1"/>
    </xf>
    <xf numFmtId="0" fontId="39" fillId="0" borderId="0" xfId="224" applyFont="1"/>
    <xf numFmtId="3" fontId="108" fillId="0" borderId="0" xfId="224" applyNumberFormat="1" applyFont="1" applyFill="1" applyBorder="1"/>
    <xf numFmtId="0" fontId="88" fillId="0" borderId="150" xfId="0" applyFont="1" applyFill="1" applyBorder="1" applyAlignment="1">
      <alignment horizontal="right" vertical="center"/>
    </xf>
    <xf numFmtId="0" fontId="88" fillId="0" borderId="0" xfId="0" applyFont="1" applyFill="1" applyAlignment="1">
      <alignment horizontal="right" vertical="center"/>
    </xf>
    <xf numFmtId="0" fontId="88" fillId="0" borderId="96" xfId="0" applyFont="1" applyFill="1" applyBorder="1" applyAlignment="1">
      <alignment horizontal="right" vertical="center"/>
    </xf>
    <xf numFmtId="2" fontId="88" fillId="0" borderId="0" xfId="0" applyNumberFormat="1" applyFont="1" applyFill="1"/>
    <xf numFmtId="2" fontId="88" fillId="0" borderId="102" xfId="0" applyNumberFormat="1" applyFont="1" applyFill="1" applyBorder="1" applyAlignment="1">
      <alignment horizontal="center" vertical="center"/>
    </xf>
    <xf numFmtId="2" fontId="94" fillId="0" borderId="0" xfId="0" applyNumberFormat="1" applyFont="1" applyFill="1" applyBorder="1" applyAlignment="1">
      <alignment horizontal="right" vertical="center"/>
    </xf>
    <xf numFmtId="2" fontId="88" fillId="0" borderId="0" xfId="0" applyNumberFormat="1" applyFont="1" applyFill="1" applyBorder="1" applyAlignment="1">
      <alignment horizontal="right" vertical="center"/>
    </xf>
    <xf numFmtId="0" fontId="0" fillId="0" borderId="190" xfId="0" applyBorder="1"/>
    <xf numFmtId="0" fontId="0" fillId="0" borderId="191" xfId="0" applyBorder="1"/>
    <xf numFmtId="0" fontId="0" fillId="0" borderId="192" xfId="0" applyBorder="1"/>
    <xf numFmtId="0" fontId="0" fillId="0" borderId="193" xfId="0" applyBorder="1"/>
    <xf numFmtId="0" fontId="0" fillId="0" borderId="194" xfId="0" applyBorder="1"/>
    <xf numFmtId="0" fontId="0" fillId="0" borderId="195" xfId="0" applyBorder="1"/>
    <xf numFmtId="0" fontId="0" fillId="0" borderId="196" xfId="0" applyBorder="1"/>
    <xf numFmtId="0" fontId="0" fillId="0" borderId="197" xfId="0" applyBorder="1"/>
    <xf numFmtId="2" fontId="48" fillId="0" borderId="124" xfId="131" applyNumberFormat="1" applyFont="1" applyFill="1" applyBorder="1" applyAlignment="1">
      <alignment vertical="center"/>
    </xf>
    <xf numFmtId="2" fontId="48" fillId="0" borderId="30" xfId="131" applyNumberFormat="1" applyFont="1" applyFill="1" applyBorder="1" applyAlignment="1">
      <alignment vertical="center"/>
    </xf>
    <xf numFmtId="2" fontId="48" fillId="0" borderId="157" xfId="131" applyNumberFormat="1" applyFont="1" applyFill="1" applyBorder="1" applyAlignment="1">
      <alignment vertical="center"/>
    </xf>
    <xf numFmtId="2" fontId="48" fillId="0" borderId="124" xfId="131" applyNumberFormat="1" applyFont="1" applyFill="1" applyBorder="1" applyAlignment="1">
      <alignment horizontal="right" vertical="center"/>
    </xf>
    <xf numFmtId="2" fontId="48" fillId="0" borderId="30" xfId="131" applyNumberFormat="1" applyFont="1" applyFill="1" applyBorder="1" applyAlignment="1">
      <alignment horizontal="right" vertical="center"/>
    </xf>
    <xf numFmtId="2" fontId="48" fillId="0" borderId="97" xfId="131" applyNumberFormat="1" applyFont="1" applyFill="1" applyBorder="1" applyAlignment="1">
      <alignment horizontal="right" vertical="center"/>
    </xf>
    <xf numFmtId="2" fontId="56" fillId="0" borderId="151" xfId="0" applyNumberFormat="1" applyFont="1" applyFill="1" applyBorder="1" applyAlignment="1">
      <alignment horizontal="right" vertical="center"/>
    </xf>
    <xf numFmtId="2" fontId="56" fillId="0" borderId="30" xfId="0" applyNumberFormat="1" applyFont="1" applyFill="1" applyBorder="1" applyAlignment="1">
      <alignment horizontal="right" vertical="center"/>
    </xf>
    <xf numFmtId="2" fontId="56" fillId="0" borderId="157" xfId="0" applyNumberFormat="1" applyFont="1" applyFill="1" applyBorder="1" applyAlignment="1">
      <alignment horizontal="right" vertical="center"/>
    </xf>
    <xf numFmtId="2" fontId="48" fillId="0" borderId="136" xfId="131" applyNumberFormat="1" applyFont="1" applyFill="1" applyBorder="1" applyAlignment="1">
      <alignment vertical="center"/>
    </xf>
    <xf numFmtId="2" fontId="48" fillId="0" borderId="29" xfId="131" applyNumberFormat="1" applyFont="1" applyFill="1" applyBorder="1" applyAlignment="1">
      <alignment vertical="center"/>
    </xf>
    <xf numFmtId="2" fontId="48" fillId="0" borderId="150" xfId="131" applyNumberFormat="1" applyFont="1" applyFill="1" applyBorder="1" applyAlignment="1">
      <alignment horizontal="right" vertical="center"/>
    </xf>
    <xf numFmtId="2" fontId="48" fillId="0" borderId="136" xfId="131" applyNumberFormat="1" applyFont="1" applyFill="1" applyBorder="1" applyAlignment="1">
      <alignment horizontal="right" vertical="center"/>
    </xf>
    <xf numFmtId="2" fontId="48" fillId="0" borderId="29" xfId="131" applyNumberFormat="1" applyFont="1" applyFill="1" applyBorder="1" applyAlignment="1">
      <alignment horizontal="right" vertical="center"/>
    </xf>
    <xf numFmtId="2" fontId="48" fillId="0" borderId="96" xfId="131" applyNumberFormat="1" applyFont="1" applyFill="1" applyBorder="1" applyAlignment="1">
      <alignment horizontal="right" vertical="center"/>
    </xf>
    <xf numFmtId="2" fontId="56" fillId="0" borderId="149" xfId="0" applyNumberFormat="1" applyFont="1" applyFill="1" applyBorder="1" applyAlignment="1">
      <alignment horizontal="right" vertical="center"/>
    </xf>
    <xf numFmtId="2" fontId="56" fillId="0" borderId="29" xfId="0" applyNumberFormat="1" applyFont="1" applyFill="1" applyBorder="1" applyAlignment="1">
      <alignment horizontal="right" vertical="center"/>
    </xf>
    <xf numFmtId="2" fontId="56" fillId="0" borderId="150" xfId="0" applyNumberFormat="1" applyFont="1" applyFill="1" applyBorder="1" applyAlignment="1">
      <alignment horizontal="right" vertical="center"/>
    </xf>
    <xf numFmtId="167" fontId="73" fillId="0" borderId="0" xfId="0" applyNumberFormat="1" applyFont="1" applyFill="1"/>
    <xf numFmtId="169" fontId="44" fillId="0" borderId="0" xfId="0" applyNumberFormat="1" applyFont="1" applyFill="1"/>
    <xf numFmtId="0" fontId="3" fillId="0" borderId="40" xfId="0" applyNumberFormat="1" applyFont="1" applyFill="1" applyBorder="1" applyAlignment="1">
      <alignment horizontal="right" vertical="center"/>
    </xf>
    <xf numFmtId="0" fontId="58" fillId="0" borderId="0" xfId="0" applyFont="1" applyFill="1" applyBorder="1" applyAlignment="1">
      <alignment vertical="center"/>
    </xf>
    <xf numFmtId="0" fontId="56" fillId="0" borderId="0" xfId="0" applyFont="1" applyFill="1" applyBorder="1" applyAlignment="1">
      <alignment horizontal="left"/>
    </xf>
    <xf numFmtId="0" fontId="56" fillId="0" borderId="0" xfId="0" applyNumberFormat="1" applyFont="1" applyFill="1" applyBorder="1"/>
    <xf numFmtId="0" fontId="48" fillId="0" borderId="0" xfId="0" applyFont="1" applyFill="1" applyBorder="1" applyAlignment="1">
      <alignment vertical="center"/>
    </xf>
    <xf numFmtId="0" fontId="58" fillId="0" borderId="0" xfId="0" applyFont="1" applyFill="1" applyAlignment="1">
      <alignment vertical="center"/>
    </xf>
    <xf numFmtId="0" fontId="48" fillId="0" borderId="0" xfId="0" applyFont="1" applyFill="1" applyBorder="1" applyAlignment="1"/>
    <xf numFmtId="0" fontId="45" fillId="0" borderId="102" xfId="0" applyFont="1" applyFill="1" applyBorder="1" applyAlignment="1">
      <alignment horizontal="center" vertical="center" wrapText="1"/>
    </xf>
    <xf numFmtId="0" fontId="45" fillId="0" borderId="184" xfId="0" applyFont="1" applyFill="1" applyBorder="1" applyAlignment="1">
      <alignment horizontal="center" vertical="center" wrapText="1"/>
    </xf>
    <xf numFmtId="0" fontId="45" fillId="0" borderId="179" xfId="0" applyFont="1" applyFill="1" applyBorder="1" applyAlignment="1">
      <alignment horizontal="center" vertical="center" wrapText="1"/>
    </xf>
    <xf numFmtId="0" fontId="45" fillId="0" borderId="24" xfId="0" applyFont="1" applyFill="1" applyBorder="1"/>
    <xf numFmtId="0" fontId="45" fillId="0" borderId="159" xfId="0" applyFont="1" applyFill="1" applyBorder="1" applyAlignment="1">
      <alignment horizontal="center" vertical="center" wrapText="1"/>
    </xf>
    <xf numFmtId="0" fontId="12" fillId="0" borderId="0" xfId="0" applyFont="1" applyFill="1" applyAlignment="1">
      <alignment horizontal="center" vertical="center"/>
    </xf>
    <xf numFmtId="0" fontId="12" fillId="0" borderId="0" xfId="0" applyNumberFormat="1" applyFont="1" applyFill="1" applyAlignment="1">
      <alignment horizontal="center" vertical="center"/>
    </xf>
    <xf numFmtId="0" fontId="44" fillId="0" borderId="30" xfId="131" applyFont="1" applyBorder="1" applyAlignment="1">
      <alignment horizontal="right" vertical="center"/>
    </xf>
    <xf numFmtId="0" fontId="44" fillId="0" borderId="97" xfId="131" applyFont="1" applyBorder="1" applyAlignment="1">
      <alignment horizontal="right" vertical="center"/>
    </xf>
    <xf numFmtId="0" fontId="44" fillId="0" borderId="30" xfId="131" applyFont="1" applyFill="1" applyBorder="1" applyAlignment="1">
      <alignment horizontal="right" vertical="center"/>
    </xf>
    <xf numFmtId="0" fontId="44" fillId="0" borderId="29" xfId="131" applyFont="1" applyFill="1" applyBorder="1" applyAlignment="1">
      <alignment horizontal="right" vertical="center"/>
    </xf>
    <xf numFmtId="0" fontId="12" fillId="0" borderId="159" xfId="0" applyFont="1" applyFill="1" applyBorder="1" applyAlignment="1">
      <alignment horizontal="center" vertical="center"/>
    </xf>
    <xf numFmtId="0" fontId="43" fillId="0" borderId="187" xfId="131" applyFont="1" applyBorder="1" applyAlignment="1">
      <alignment horizontal="center" vertical="center"/>
    </xf>
    <xf numFmtId="167" fontId="12" fillId="0" borderId="187" xfId="0" applyNumberFormat="1" applyFont="1" applyFill="1" applyBorder="1" applyAlignment="1">
      <alignment horizontal="center" vertical="center"/>
    </xf>
    <xf numFmtId="0" fontId="67" fillId="6" borderId="0" xfId="0" applyFont="1" applyFill="1" applyAlignment="1">
      <alignment horizontal="center" vertical="center" readingOrder="1"/>
    </xf>
    <xf numFmtId="0" fontId="79" fillId="6" borderId="0" xfId="0" applyFont="1" applyFill="1" applyAlignment="1">
      <alignment horizontal="center" vertical="center" readingOrder="1"/>
    </xf>
    <xf numFmtId="0" fontId="39" fillId="6" borderId="0" xfId="56" applyFont="1" applyFill="1" applyBorder="1" applyAlignment="1">
      <alignment vertical="center"/>
    </xf>
    <xf numFmtId="167" fontId="75" fillId="0" borderId="97" xfId="131" applyNumberFormat="1" applyFont="1" applyFill="1" applyBorder="1" applyAlignment="1">
      <alignment horizontal="right"/>
    </xf>
    <xf numFmtId="0" fontId="78" fillId="0" borderId="97" xfId="0" applyNumberFormat="1" applyFont="1" applyFill="1" applyBorder="1" applyAlignment="1">
      <alignment horizontal="right"/>
    </xf>
    <xf numFmtId="167" fontId="75" fillId="0" borderId="96" xfId="131" applyNumberFormat="1" applyFont="1" applyFill="1" applyBorder="1" applyAlignment="1">
      <alignment horizontal="right"/>
    </xf>
    <xf numFmtId="167" fontId="12" fillId="0" borderId="97" xfId="0" applyNumberFormat="1" applyFont="1" applyFill="1" applyBorder="1" applyAlignment="1">
      <alignment horizontal="right"/>
    </xf>
    <xf numFmtId="167" fontId="50" fillId="0" borderId="96" xfId="0" applyNumberFormat="1" applyFont="1" applyFill="1" applyBorder="1" applyAlignment="1">
      <alignment vertical="center"/>
    </xf>
    <xf numFmtId="170" fontId="3" fillId="0" borderId="124" xfId="268" applyNumberFormat="1" applyFont="1" applyFill="1" applyBorder="1" applyAlignment="1">
      <alignment horizontal="right" vertical="center"/>
    </xf>
    <xf numFmtId="170" fontId="3" fillId="0" borderId="30" xfId="268" applyNumberFormat="1" applyFont="1" applyFill="1" applyBorder="1" applyAlignment="1">
      <alignment horizontal="right" vertical="center"/>
    </xf>
    <xf numFmtId="170" fontId="3" fillId="0" borderId="97" xfId="268" applyNumberFormat="1" applyFont="1" applyFill="1" applyBorder="1" applyAlignment="1">
      <alignment horizontal="right" vertical="center"/>
    </xf>
    <xf numFmtId="167" fontId="3" fillId="0" borderId="124" xfId="0" applyNumberFormat="1" applyFont="1" applyFill="1" applyBorder="1" applyAlignment="1">
      <alignment vertical="center"/>
    </xf>
    <xf numFmtId="170" fontId="3" fillId="0" borderId="124" xfId="268" applyNumberFormat="1" applyFont="1" applyFill="1" applyBorder="1" applyAlignment="1">
      <alignment vertical="center"/>
    </xf>
    <xf numFmtId="0" fontId="3" fillId="0" borderId="20" xfId="0" applyFont="1" applyFill="1" applyBorder="1" applyAlignment="1">
      <alignment vertical="center"/>
    </xf>
    <xf numFmtId="0" fontId="3" fillId="0" borderId="100" xfId="0" applyNumberFormat="1" applyFont="1" applyFill="1" applyBorder="1" applyAlignment="1">
      <alignment horizontal="right" vertical="center"/>
    </xf>
    <xf numFmtId="167" fontId="3" fillId="0" borderId="30" xfId="0" applyNumberFormat="1" applyFont="1" applyFill="1" applyBorder="1" applyAlignment="1">
      <alignment vertical="center"/>
    </xf>
    <xf numFmtId="170" fontId="3" fillId="0" borderId="30" xfId="268" applyNumberFormat="1" applyFont="1" applyFill="1" applyBorder="1" applyAlignment="1">
      <alignment vertical="center"/>
    </xf>
    <xf numFmtId="0" fontId="3" fillId="0" borderId="0" xfId="0" applyFont="1" applyFill="1" applyBorder="1" applyAlignment="1">
      <alignment vertical="center"/>
    </xf>
    <xf numFmtId="0" fontId="3" fillId="0" borderId="29" xfId="0" applyNumberFormat="1" applyFont="1" applyFill="1" applyBorder="1" applyAlignment="1">
      <alignment horizontal="right" vertical="center"/>
    </xf>
    <xf numFmtId="167" fontId="3" fillId="0" borderId="40" xfId="0" applyNumberFormat="1" applyFont="1" applyFill="1" applyBorder="1" applyAlignment="1">
      <alignment vertical="center"/>
    </xf>
    <xf numFmtId="170" fontId="3" fillId="0" borderId="40" xfId="268" applyNumberFormat="1" applyFont="1" applyFill="1" applyBorder="1" applyAlignment="1">
      <alignment vertical="center"/>
    </xf>
    <xf numFmtId="0" fontId="3" fillId="0" borderId="51" xfId="0" applyFont="1" applyFill="1" applyBorder="1" applyAlignment="1">
      <alignment vertical="center"/>
    </xf>
    <xf numFmtId="0" fontId="3" fillId="0" borderId="150" xfId="0" applyNumberFormat="1" applyFont="1" applyFill="1" applyBorder="1" applyAlignment="1">
      <alignment horizontal="right" vertical="center"/>
    </xf>
    <xf numFmtId="0" fontId="3" fillId="0" borderId="136" xfId="0" applyNumberFormat="1" applyFont="1" applyFill="1" applyBorder="1" applyAlignment="1">
      <alignment horizontal="right" vertical="center"/>
    </xf>
    <xf numFmtId="168" fontId="12" fillId="0" borderId="185" xfId="0" applyNumberFormat="1" applyFont="1" applyFill="1" applyBorder="1" applyAlignment="1">
      <alignment horizontal="right" vertical="center"/>
    </xf>
    <xf numFmtId="168" fontId="12" fillId="0" borderId="187" xfId="0" applyNumberFormat="1" applyFont="1" applyFill="1" applyBorder="1" applyAlignment="1">
      <alignment horizontal="right" vertical="center"/>
    </xf>
    <xf numFmtId="0" fontId="45" fillId="0" borderId="0" xfId="0" applyFont="1" applyAlignment="1">
      <alignment horizontal="justify" vertical="justify" wrapText="1"/>
    </xf>
    <xf numFmtId="0" fontId="51" fillId="0" borderId="102" xfId="0" applyFont="1" applyFill="1" applyBorder="1" applyAlignment="1">
      <alignment horizontal="center" vertical="center"/>
    </xf>
    <xf numFmtId="0" fontId="51" fillId="0" borderId="179" xfId="0" applyFont="1" applyFill="1" applyBorder="1" applyAlignment="1">
      <alignment horizontal="center" vertical="center"/>
    </xf>
    <xf numFmtId="3" fontId="70" fillId="0" borderId="187" xfId="0" applyNumberFormat="1" applyFont="1" applyFill="1" applyBorder="1" applyAlignment="1">
      <alignment horizontal="right" vertical="center"/>
    </xf>
    <xf numFmtId="0" fontId="70" fillId="0" borderId="187" xfId="0" applyFont="1" applyFill="1" applyBorder="1" applyAlignment="1">
      <alignment horizontal="right" vertical="center"/>
    </xf>
    <xf numFmtId="0" fontId="70" fillId="0" borderId="185" xfId="0" applyFont="1" applyFill="1" applyBorder="1" applyAlignment="1">
      <alignment horizontal="right" vertical="center"/>
    </xf>
    <xf numFmtId="3" fontId="70" fillId="0" borderId="157" xfId="0" applyNumberFormat="1" applyFont="1" applyFill="1" applyBorder="1" applyAlignment="1">
      <alignment horizontal="right" vertical="center"/>
    </xf>
    <xf numFmtId="0" fontId="70" fillId="0" borderId="157" xfId="0" applyFont="1" applyFill="1" applyBorder="1" applyAlignment="1">
      <alignment horizontal="right" vertical="center"/>
    </xf>
    <xf numFmtId="0" fontId="70" fillId="0" borderId="150" xfId="0" applyFont="1" applyFill="1" applyBorder="1" applyAlignment="1">
      <alignment horizontal="right" vertical="center"/>
    </xf>
    <xf numFmtId="0" fontId="56" fillId="0" borderId="124" xfId="0" applyFont="1" applyFill="1" applyBorder="1" applyAlignment="1">
      <alignment horizontal="right" vertical="center"/>
    </xf>
    <xf numFmtId="0" fontId="56" fillId="0" borderId="157" xfId="0" applyFont="1" applyFill="1" applyBorder="1" applyAlignment="1">
      <alignment horizontal="right" vertical="center"/>
    </xf>
    <xf numFmtId="0" fontId="70" fillId="0" borderId="124" xfId="0" applyFont="1" applyFill="1" applyBorder="1" applyAlignment="1">
      <alignment horizontal="right" vertical="center"/>
    </xf>
    <xf numFmtId="0" fontId="56" fillId="0" borderId="150" xfId="0" applyFont="1" applyFill="1" applyBorder="1" applyAlignment="1">
      <alignment horizontal="right" vertical="center"/>
    </xf>
    <xf numFmtId="0" fontId="125" fillId="0" borderId="0" xfId="0" applyFont="1"/>
    <xf numFmtId="0" fontId="49" fillId="0" borderId="0" xfId="0" applyFont="1" applyAlignment="1">
      <alignment horizontal="justify" vertical="justify" wrapText="1"/>
    </xf>
    <xf numFmtId="0" fontId="49" fillId="0" borderId="0" xfId="0" applyFont="1" applyAlignment="1">
      <alignment horizontal="justify" vertical="justify"/>
    </xf>
    <xf numFmtId="0" fontId="45" fillId="0" borderId="0" xfId="0" applyFont="1" applyFill="1" applyAlignment="1">
      <alignment horizontal="center"/>
    </xf>
    <xf numFmtId="0" fontId="3" fillId="0" borderId="0" xfId="0" applyFont="1" applyFill="1" applyBorder="1" applyAlignment="1">
      <alignment horizontal="center"/>
    </xf>
    <xf numFmtId="0" fontId="75" fillId="0" borderId="0" xfId="42" applyFont="1" applyFill="1" applyBorder="1" applyAlignment="1">
      <alignment horizontal="center" vertical="center" wrapText="1"/>
    </xf>
    <xf numFmtId="0" fontId="78" fillId="0" borderId="102" xfId="0" applyFont="1" applyFill="1" applyBorder="1" applyAlignment="1">
      <alignment horizontal="center" vertical="center"/>
    </xf>
    <xf numFmtId="0" fontId="78" fillId="0" borderId="109" xfId="0" applyFont="1" applyFill="1" applyBorder="1" applyAlignment="1">
      <alignment horizontal="center" vertical="center"/>
    </xf>
    <xf numFmtId="0" fontId="76" fillId="0" borderId="159" xfId="4" applyFont="1" applyFill="1" applyBorder="1" applyAlignment="1">
      <alignment vertical="center" wrapText="1"/>
    </xf>
    <xf numFmtId="0" fontId="76" fillId="0" borderId="151" xfId="23" applyFont="1" applyFill="1" applyBorder="1" applyAlignment="1">
      <alignment horizontal="center" vertical="center"/>
    </xf>
    <xf numFmtId="0" fontId="78" fillId="0" borderId="30" xfId="3" applyFont="1" applyFill="1" applyBorder="1" applyAlignment="1">
      <alignment vertical="center"/>
    </xf>
    <xf numFmtId="0" fontId="75" fillId="0" borderId="30" xfId="125" applyFont="1" applyFill="1" applyBorder="1" applyAlignment="1">
      <alignment vertical="center"/>
    </xf>
    <xf numFmtId="0" fontId="78" fillId="0" borderId="30" xfId="3" applyFont="1" applyFill="1" applyBorder="1" applyAlignment="1">
      <alignment vertical="center" wrapText="1"/>
    </xf>
    <xf numFmtId="0" fontId="75" fillId="0" borderId="0" xfId="131" applyFont="1" applyFill="1" applyBorder="1"/>
    <xf numFmtId="0" fontId="75" fillId="0" borderId="30" xfId="125" applyFont="1" applyFill="1" applyBorder="1" applyAlignment="1">
      <alignment vertical="center" wrapText="1"/>
    </xf>
    <xf numFmtId="0" fontId="78" fillId="0" borderId="97" xfId="0" applyFont="1" applyFill="1" applyBorder="1" applyAlignment="1"/>
    <xf numFmtId="0" fontId="75" fillId="0" borderId="0" xfId="131" applyFont="1" applyFill="1"/>
    <xf numFmtId="0" fontId="78" fillId="0" borderId="25" xfId="0" applyNumberFormat="1" applyFont="1" applyFill="1" applyBorder="1"/>
    <xf numFmtId="0" fontId="78" fillId="0" borderId="0" xfId="0" applyFont="1" applyFill="1" applyAlignment="1">
      <alignment horizontal="left"/>
    </xf>
    <xf numFmtId="0" fontId="78" fillId="0" borderId="0" xfId="0" applyNumberFormat="1" applyFont="1" applyFill="1"/>
    <xf numFmtId="0" fontId="75" fillId="0" borderId="0" xfId="30" applyFont="1" applyFill="1" applyBorder="1" applyAlignment="1">
      <alignment vertical="center"/>
    </xf>
    <xf numFmtId="0" fontId="126" fillId="0" borderId="0" xfId="30" applyFont="1" applyFill="1" applyBorder="1" applyAlignment="1">
      <alignment vertical="center"/>
    </xf>
    <xf numFmtId="3" fontId="127" fillId="0" borderId="0" xfId="164" applyNumberFormat="1" applyFont="1" applyFill="1" applyBorder="1" applyAlignment="1"/>
    <xf numFmtId="0" fontId="75" fillId="0" borderId="0" xfId="30" applyFont="1" applyFill="1" applyBorder="1" applyAlignment="1">
      <alignment horizontal="left"/>
    </xf>
    <xf numFmtId="0" fontId="128" fillId="0" borderId="0" xfId="131" applyFont="1" applyFill="1"/>
    <xf numFmtId="0" fontId="128" fillId="0" borderId="0" xfId="125" applyFont="1" applyFill="1" applyAlignment="1">
      <alignment horizontal="left" vertical="justify"/>
    </xf>
    <xf numFmtId="0" fontId="75" fillId="0" borderId="0" xfId="125" applyFont="1" applyFill="1" applyAlignment="1">
      <alignment horizontal="left" vertical="justify"/>
    </xf>
    <xf numFmtId="0" fontId="128" fillId="0" borderId="0" xfId="131" applyFont="1" applyFill="1" applyBorder="1"/>
    <xf numFmtId="0" fontId="129" fillId="0" borderId="0" xfId="131" applyFont="1" applyFill="1" applyBorder="1" applyAlignment="1">
      <alignment horizontal="center" vertical="center"/>
    </xf>
    <xf numFmtId="3" fontId="128" fillId="0" borderId="0" xfId="164" applyNumberFormat="1" applyFont="1" applyFill="1" applyBorder="1" applyAlignment="1"/>
    <xf numFmtId="3" fontId="128" fillId="0" borderId="0" xfId="164" applyNumberFormat="1" applyFont="1" applyFill="1" applyBorder="1" applyAlignment="1">
      <alignment horizontal="right"/>
    </xf>
    <xf numFmtId="3" fontId="128" fillId="0" borderId="0" xfId="30" applyNumberFormat="1" applyFont="1" applyFill="1" applyBorder="1" applyAlignment="1"/>
    <xf numFmtId="3" fontId="129" fillId="0" borderId="0" xfId="131" applyNumberFormat="1" applyFont="1" applyFill="1" applyBorder="1" applyAlignment="1">
      <alignment horizontal="right"/>
    </xf>
    <xf numFmtId="3" fontId="129" fillId="0" borderId="0" xfId="164" applyNumberFormat="1" applyFont="1" applyFill="1" applyBorder="1" applyAlignment="1"/>
    <xf numFmtId="3" fontId="129" fillId="0" borderId="0" xfId="164" applyNumberFormat="1" applyFont="1" applyFill="1" applyBorder="1" applyAlignment="1">
      <alignment horizontal="right"/>
    </xf>
    <xf numFmtId="3" fontId="129" fillId="0" borderId="0" xfId="30" applyNumberFormat="1" applyFont="1" applyFill="1" applyBorder="1" applyAlignment="1"/>
    <xf numFmtId="0" fontId="129" fillId="0" borderId="0" xfId="131" applyFont="1" applyFill="1" applyBorder="1" applyAlignment="1">
      <alignment horizontal="left"/>
    </xf>
    <xf numFmtId="0" fontId="129" fillId="0" borderId="0" xfId="131" applyFont="1" applyFill="1" applyBorder="1" applyAlignment="1">
      <alignment horizontal="left" wrapText="1"/>
    </xf>
    <xf numFmtId="0" fontId="75" fillId="0" borderId="0" xfId="42" applyFont="1" applyFill="1" applyBorder="1" applyAlignment="1">
      <alignment horizontal="center" wrapText="1"/>
    </xf>
    <xf numFmtId="0" fontId="78" fillId="0" borderId="102" xfId="0" applyFont="1" applyFill="1" applyBorder="1" applyAlignment="1">
      <alignment horizontal="center"/>
    </xf>
    <xf numFmtId="0" fontId="78" fillId="0" borderId="109" xfId="0" applyFont="1" applyFill="1" applyBorder="1" applyAlignment="1">
      <alignment horizontal="center"/>
    </xf>
    <xf numFmtId="0" fontId="75" fillId="0" borderId="0" xfId="131" applyFont="1" applyFill="1" applyAlignment="1"/>
    <xf numFmtId="0" fontId="129" fillId="0" borderId="0" xfId="131" applyFont="1" applyFill="1" applyBorder="1" applyAlignment="1"/>
    <xf numFmtId="0" fontId="78" fillId="0" borderId="0" xfId="0" applyFont="1" applyFill="1"/>
    <xf numFmtId="0" fontId="78" fillId="0" borderId="159" xfId="0" applyFont="1" applyFill="1" applyBorder="1" applyAlignment="1">
      <alignment vertical="center" wrapText="1"/>
    </xf>
    <xf numFmtId="0" fontId="77" fillId="0" borderId="151" xfId="0" applyFont="1" applyFill="1" applyBorder="1" applyAlignment="1">
      <alignment horizontal="center" vertical="center"/>
    </xf>
    <xf numFmtId="0" fontId="77" fillId="0" borderId="25" xfId="0" applyNumberFormat="1" applyFont="1" applyFill="1" applyBorder="1" applyAlignment="1">
      <alignment horizontal="center" vertical="center"/>
    </xf>
    <xf numFmtId="167" fontId="77" fillId="0" borderId="151" xfId="0" applyNumberFormat="1" applyFont="1" applyFill="1" applyBorder="1" applyAlignment="1">
      <alignment horizontal="center" vertical="center"/>
    </xf>
    <xf numFmtId="167" fontId="77" fillId="0" borderId="149" xfId="0" applyNumberFormat="1" applyFont="1" applyFill="1" applyBorder="1" applyAlignment="1">
      <alignment horizontal="center" vertical="center"/>
    </xf>
    <xf numFmtId="0" fontId="78" fillId="0" borderId="26" xfId="0" applyFont="1" applyFill="1" applyBorder="1" applyAlignment="1">
      <alignment horizontal="left"/>
    </xf>
    <xf numFmtId="0" fontId="78" fillId="0" borderId="30" xfId="0" applyFont="1" applyFill="1" applyBorder="1"/>
    <xf numFmtId="167" fontId="78" fillId="0" borderId="30" xfId="0" applyNumberFormat="1" applyFont="1" applyFill="1" applyBorder="1" applyAlignment="1">
      <alignment horizontal="right" vertical="center"/>
    </xf>
    <xf numFmtId="167" fontId="78" fillId="0" borderId="29" xfId="0" applyNumberFormat="1" applyFont="1" applyFill="1" applyBorder="1" applyAlignment="1">
      <alignment horizontal="right" vertical="center"/>
    </xf>
    <xf numFmtId="0" fontId="78" fillId="0" borderId="26" xfId="0" applyFont="1" applyFill="1" applyBorder="1" applyAlignment="1">
      <alignment vertical="center"/>
    </xf>
    <xf numFmtId="0" fontId="78" fillId="0" borderId="30" xfId="0" applyNumberFormat="1" applyFont="1" applyFill="1" applyBorder="1" applyAlignment="1">
      <alignment horizontal="right" vertical="center"/>
    </xf>
    <xf numFmtId="0" fontId="78" fillId="0" borderId="29" xfId="0" applyNumberFormat="1" applyFont="1" applyFill="1" applyBorder="1" applyAlignment="1">
      <alignment horizontal="right" vertical="center"/>
    </xf>
    <xf numFmtId="0" fontId="78" fillId="0" borderId="30" xfId="0" applyFont="1" applyFill="1" applyBorder="1" applyAlignment="1"/>
    <xf numFmtId="0" fontId="78" fillId="0" borderId="86" xfId="0" applyFont="1" applyFill="1" applyBorder="1" applyAlignment="1">
      <alignment horizontal="left"/>
    </xf>
    <xf numFmtId="0" fontId="78" fillId="0" borderId="96" xfId="0" applyNumberFormat="1" applyFont="1" applyFill="1" applyBorder="1"/>
    <xf numFmtId="167" fontId="78" fillId="0" borderId="97" xfId="0" applyNumberFormat="1" applyFont="1" applyFill="1" applyBorder="1" applyAlignment="1">
      <alignment horizontal="right" vertical="center"/>
    </xf>
    <xf numFmtId="0" fontId="78" fillId="0" borderId="99" xfId="0" applyNumberFormat="1" applyFont="1" applyFill="1" applyBorder="1"/>
    <xf numFmtId="0" fontId="78" fillId="0" borderId="86" xfId="0" applyNumberFormat="1" applyFont="1" applyFill="1" applyBorder="1"/>
    <xf numFmtId="167" fontId="78" fillId="0" borderId="96" xfId="0" applyNumberFormat="1" applyFont="1" applyFill="1" applyBorder="1" applyAlignment="1">
      <alignment horizontal="right" vertical="center"/>
    </xf>
    <xf numFmtId="0" fontId="3" fillId="0" borderId="20" xfId="0" applyFont="1" applyBorder="1" applyAlignment="1">
      <alignment vertical="center"/>
    </xf>
    <xf numFmtId="0" fontId="3" fillId="0" borderId="0" xfId="0" applyNumberFormat="1" applyFont="1" applyAlignment="1">
      <alignment vertical="center"/>
    </xf>
    <xf numFmtId="0" fontId="3" fillId="0" borderId="0" xfId="0" applyNumberFormat="1" applyFont="1" applyBorder="1" applyAlignment="1">
      <alignment vertical="center"/>
    </xf>
    <xf numFmtId="0" fontId="3" fillId="0" borderId="0" xfId="0" applyFont="1" applyBorder="1" applyAlignment="1">
      <alignment vertical="center"/>
    </xf>
    <xf numFmtId="0" fontId="3" fillId="0" borderId="51" xfId="0" applyNumberFormat="1" applyFont="1" applyBorder="1" applyAlignment="1">
      <alignment vertical="center"/>
    </xf>
    <xf numFmtId="0" fontId="3" fillId="0" borderId="51" xfId="0" applyFont="1" applyBorder="1" applyAlignment="1">
      <alignment vertical="center"/>
    </xf>
    <xf numFmtId="0" fontId="3" fillId="0" borderId="124" xfId="0" applyNumberFormat="1" applyFont="1" applyBorder="1" applyAlignment="1">
      <alignment vertical="center"/>
    </xf>
    <xf numFmtId="0" fontId="3" fillId="0" borderId="30" xfId="0" applyNumberFormat="1" applyFont="1" applyBorder="1" applyAlignment="1">
      <alignment vertical="center"/>
    </xf>
    <xf numFmtId="0" fontId="3" fillId="0" borderId="40" xfId="0" applyNumberFormat="1" applyFont="1" applyBorder="1" applyAlignment="1">
      <alignment vertical="center"/>
    </xf>
    <xf numFmtId="0" fontId="3" fillId="0" borderId="0" xfId="0" applyFont="1" applyBorder="1"/>
    <xf numFmtId="0" fontId="3" fillId="0" borderId="139" xfId="0" applyNumberFormat="1" applyFont="1" applyBorder="1" applyAlignment="1">
      <alignment vertical="center"/>
    </xf>
    <xf numFmtId="0" fontId="3" fillId="0" borderId="124" xfId="0" applyNumberFormat="1" applyFont="1" applyBorder="1" applyAlignment="1">
      <alignment horizontal="right" vertical="center"/>
    </xf>
    <xf numFmtId="0" fontId="3" fillId="0" borderId="140" xfId="0" applyNumberFormat="1" applyFont="1" applyBorder="1" applyAlignment="1">
      <alignment vertical="center"/>
    </xf>
    <xf numFmtId="0" fontId="3" fillId="0" borderId="30" xfId="0" applyNumberFormat="1" applyFont="1" applyBorder="1" applyAlignment="1">
      <alignment horizontal="right" vertical="center"/>
    </xf>
    <xf numFmtId="0" fontId="3" fillId="0" borderId="141" xfId="0" applyNumberFormat="1" applyFont="1" applyBorder="1" applyAlignment="1">
      <alignment vertical="center"/>
    </xf>
    <xf numFmtId="0" fontId="3" fillId="0" borderId="97" xfId="0" applyNumberFormat="1" applyFont="1" applyBorder="1" applyAlignment="1">
      <alignment horizontal="right" vertical="center"/>
    </xf>
    <xf numFmtId="0" fontId="43" fillId="37" borderId="26" xfId="0" applyFont="1" applyFill="1" applyBorder="1" applyAlignment="1">
      <alignment horizontal="left"/>
    </xf>
    <xf numFmtId="0" fontId="44" fillId="37" borderId="26" xfId="0" applyFont="1" applyFill="1" applyBorder="1" applyAlignment="1">
      <alignment horizontal="left"/>
    </xf>
    <xf numFmtId="3" fontId="52" fillId="38" borderId="30" xfId="164" applyNumberFormat="1" applyFont="1" applyFill="1" applyBorder="1" applyAlignment="1">
      <alignment horizontal="right"/>
    </xf>
    <xf numFmtId="0" fontId="64" fillId="37" borderId="26" xfId="0" applyFont="1" applyFill="1" applyBorder="1" applyAlignment="1">
      <alignment horizontal="left"/>
    </xf>
    <xf numFmtId="0" fontId="56" fillId="0" borderId="102" xfId="0" applyFont="1" applyFill="1" applyBorder="1" applyAlignment="1">
      <alignment horizontal="center" vertical="center" wrapText="1"/>
    </xf>
    <xf numFmtId="0" fontId="56" fillId="0" borderId="26" xfId="0" applyFont="1" applyFill="1" applyBorder="1" applyAlignment="1">
      <alignment horizontal="center" vertical="center" wrapText="1"/>
    </xf>
    <xf numFmtId="0" fontId="56" fillId="0" borderId="26" xfId="0" applyFont="1" applyFill="1" applyBorder="1" applyAlignment="1">
      <alignment horizontal="center" vertical="center"/>
    </xf>
    <xf numFmtId="0" fontId="3" fillId="0" borderId="0" xfId="0" applyFont="1" applyFill="1" applyBorder="1" applyAlignment="1">
      <alignment horizontal="center"/>
    </xf>
    <xf numFmtId="0" fontId="54" fillId="0" borderId="0" xfId="131" applyFont="1" applyFill="1"/>
    <xf numFmtId="0" fontId="54" fillId="0" borderId="0" xfId="131" applyFont="1" applyFill="1" applyBorder="1"/>
    <xf numFmtId="0" fontId="132" fillId="0" borderId="0" xfId="125" applyFont="1" applyFill="1" applyBorder="1" applyAlignment="1">
      <alignment horizontal="center" vertical="center"/>
    </xf>
    <xf numFmtId="0" fontId="132" fillId="0" borderId="0" xfId="125" applyFont="1" applyFill="1" applyBorder="1" applyAlignment="1">
      <alignment vertical="center"/>
    </xf>
    <xf numFmtId="0" fontId="132" fillId="0" borderId="0" xfId="0" applyNumberFormat="1" applyFont="1" applyFill="1" applyBorder="1"/>
    <xf numFmtId="0" fontId="132" fillId="0" borderId="0" xfId="56" applyFont="1" applyFill="1" applyBorder="1" applyAlignment="1">
      <alignment horizontal="center" vertical="center"/>
    </xf>
    <xf numFmtId="0" fontId="132" fillId="0" borderId="0" xfId="3" applyFont="1" applyFill="1" applyBorder="1" applyAlignment="1">
      <alignment vertical="center"/>
    </xf>
    <xf numFmtId="3" fontId="44" fillId="0" borderId="0" xfId="164" applyNumberFormat="1" applyFont="1" applyFill="1" applyBorder="1" applyAlignment="1"/>
    <xf numFmtId="0" fontId="39" fillId="0" borderId="0" xfId="0" applyFont="1" applyFill="1" applyAlignment="1">
      <alignment vertical="top"/>
    </xf>
    <xf numFmtId="3" fontId="76" fillId="0" borderId="180" xfId="0" applyNumberFormat="1" applyFont="1" applyBorder="1" applyAlignment="1"/>
    <xf numFmtId="167" fontId="76" fillId="0" borderId="151" xfId="131" applyNumberFormat="1" applyFont="1" applyFill="1" applyBorder="1" applyAlignment="1"/>
    <xf numFmtId="3" fontId="76" fillId="0" borderId="181" xfId="0" applyNumberFormat="1" applyFont="1" applyBorder="1" applyAlignment="1"/>
    <xf numFmtId="3" fontId="76" fillId="0" borderId="182" xfId="0" applyNumberFormat="1" applyFont="1" applyBorder="1" applyAlignment="1"/>
    <xf numFmtId="167" fontId="76" fillId="0" borderId="149" xfId="131" applyNumberFormat="1" applyFont="1" applyFill="1" applyBorder="1" applyAlignment="1"/>
    <xf numFmtId="0" fontId="75" fillId="0" borderId="45" xfId="0" applyNumberFormat="1" applyFont="1" applyBorder="1" applyAlignment="1"/>
    <xf numFmtId="0" fontId="75" fillId="0" borderId="44" xfId="0" applyNumberFormat="1" applyFont="1" applyBorder="1" applyAlignment="1">
      <alignment horizontal="right"/>
    </xf>
    <xf numFmtId="0" fontId="75" fillId="0" borderId="0" xfId="0" applyNumberFormat="1" applyFont="1" applyBorder="1" applyAlignment="1">
      <alignment horizontal="right"/>
    </xf>
    <xf numFmtId="0" fontId="75" fillId="0" borderId="45" xfId="0" applyNumberFormat="1" applyFont="1" applyBorder="1" applyAlignment="1">
      <alignment horizontal="right"/>
    </xf>
    <xf numFmtId="0" fontId="75" fillId="0" borderId="0" xfId="131" applyFont="1" applyFill="1" applyBorder="1" applyAlignment="1"/>
    <xf numFmtId="0" fontId="75" fillId="0" borderId="0" xfId="131" applyFont="1" applyFill="1" applyBorder="1" applyAlignment="1">
      <alignment horizontal="right"/>
    </xf>
    <xf numFmtId="0" fontId="75" fillId="0" borderId="183" xfId="0" applyNumberFormat="1" applyFont="1" applyBorder="1" applyAlignment="1"/>
    <xf numFmtId="0" fontId="75" fillId="0" borderId="98" xfId="0" applyNumberFormat="1" applyFont="1" applyBorder="1" applyAlignment="1">
      <alignment horizontal="right"/>
    </xf>
    <xf numFmtId="0" fontId="75" fillId="0" borderId="99" xfId="0" applyNumberFormat="1" applyFont="1" applyBorder="1" applyAlignment="1">
      <alignment horizontal="right"/>
    </xf>
    <xf numFmtId="0" fontId="54" fillId="0" borderId="0" xfId="0" applyFont="1" applyFill="1" applyBorder="1"/>
    <xf numFmtId="3" fontId="54" fillId="0" borderId="0" xfId="0" applyNumberFormat="1" applyFont="1" applyFill="1" applyBorder="1" applyAlignment="1">
      <alignment vertical="center"/>
    </xf>
    <xf numFmtId="0" fontId="54" fillId="0" borderId="0" xfId="0" applyFont="1" applyFill="1" applyBorder="1" applyAlignment="1">
      <alignment vertical="center"/>
    </xf>
    <xf numFmtId="3" fontId="54" fillId="0" borderId="0" xfId="164" applyNumberFormat="1" applyFont="1" applyFill="1" applyBorder="1" applyAlignment="1"/>
    <xf numFmtId="0" fontId="133" fillId="0" borderId="0" xfId="0" applyFont="1" applyFill="1" applyBorder="1"/>
    <xf numFmtId="3" fontId="54" fillId="0" borderId="0" xfId="164" applyNumberFormat="1" applyFont="1" applyFill="1" applyBorder="1" applyAlignment="1">
      <alignment horizontal="right"/>
    </xf>
    <xf numFmtId="167" fontId="54" fillId="0" borderId="0" xfId="0" applyNumberFormat="1" applyFont="1" applyFill="1" applyBorder="1"/>
    <xf numFmtId="0" fontId="54" fillId="0" borderId="0" xfId="0" applyNumberFormat="1" applyFont="1" applyFill="1" applyBorder="1" applyAlignment="1">
      <alignment horizontal="right" vertical="center"/>
    </xf>
    <xf numFmtId="0" fontId="54" fillId="0" borderId="0" xfId="0" applyNumberFormat="1" applyFont="1" applyFill="1" applyBorder="1"/>
    <xf numFmtId="0" fontId="134" fillId="0" borderId="0" xfId="0" applyFont="1" applyFill="1" applyAlignment="1">
      <alignment horizontal="left"/>
    </xf>
    <xf numFmtId="0" fontId="134" fillId="0" borderId="0" xfId="0" applyNumberFormat="1" applyFont="1" applyFill="1"/>
    <xf numFmtId="0" fontId="132" fillId="0" borderId="0" xfId="131" applyFont="1" applyFill="1"/>
    <xf numFmtId="0" fontId="132" fillId="0" borderId="25" xfId="0" applyFont="1" applyFill="1" applyBorder="1" applyAlignment="1">
      <alignment horizontal="left"/>
    </xf>
    <xf numFmtId="0" fontId="132" fillId="0" borderId="25" xfId="0" applyNumberFormat="1" applyFont="1" applyFill="1" applyBorder="1"/>
    <xf numFmtId="0" fontId="132" fillId="0" borderId="0" xfId="0" applyFont="1" applyFill="1" applyAlignment="1">
      <alignment horizontal="left"/>
    </xf>
    <xf numFmtId="0" fontId="132" fillId="0" borderId="0" xfId="0" applyNumberFormat="1" applyFont="1" applyFill="1"/>
    <xf numFmtId="1" fontId="132" fillId="0" borderId="0" xfId="0" applyNumberFormat="1" applyFont="1" applyFill="1"/>
    <xf numFmtId="2" fontId="132" fillId="0" borderId="0" xfId="0" applyNumberFormat="1" applyFont="1" applyFill="1"/>
    <xf numFmtId="167" fontId="132" fillId="0" borderId="0" xfId="0" applyNumberFormat="1" applyFont="1" applyFill="1"/>
    <xf numFmtId="0" fontId="132" fillId="0" borderId="0" xfId="30" applyFont="1" applyFill="1" applyBorder="1" applyAlignment="1">
      <alignment horizontal="left"/>
    </xf>
    <xf numFmtId="0" fontId="132" fillId="0" borderId="0" xfId="125" applyFont="1" applyFill="1" applyAlignment="1">
      <alignment horizontal="left" vertical="justify"/>
    </xf>
    <xf numFmtId="3" fontId="132" fillId="0" borderId="0" xfId="131" applyNumberFormat="1" applyFont="1" applyFill="1" applyBorder="1" applyAlignment="1">
      <alignment horizontal="center" vertical="center"/>
    </xf>
    <xf numFmtId="3" fontId="132" fillId="0" borderId="0" xfId="131" applyNumberFormat="1" applyFont="1" applyFill="1" applyBorder="1" applyAlignment="1">
      <alignment horizontal="right"/>
    </xf>
    <xf numFmtId="0" fontId="75" fillId="0" borderId="0" xfId="0" applyFont="1" applyFill="1" applyAlignment="1">
      <alignment horizontal="left"/>
    </xf>
    <xf numFmtId="0" fontId="75" fillId="0" borderId="0" xfId="0" applyNumberFormat="1" applyFont="1" applyFill="1"/>
    <xf numFmtId="3" fontId="75" fillId="0" borderId="0" xfId="164" applyNumberFormat="1" applyFont="1" applyFill="1" applyBorder="1" applyAlignment="1"/>
    <xf numFmtId="0" fontId="44" fillId="0" borderId="0" xfId="0" applyFont="1" applyFill="1" applyBorder="1" applyAlignment="1">
      <alignment vertical="top"/>
    </xf>
    <xf numFmtId="0" fontId="42" fillId="0" borderId="0" xfId="0" applyFont="1" applyAlignment="1">
      <alignment vertical="center"/>
    </xf>
    <xf numFmtId="0" fontId="42" fillId="39" borderId="0" xfId="0" applyFont="1" applyFill="1" applyAlignment="1">
      <alignment vertical="center"/>
    </xf>
    <xf numFmtId="0" fontId="54" fillId="39" borderId="0" xfId="0" applyFont="1" applyFill="1" applyBorder="1" applyAlignment="1">
      <alignment vertical="center"/>
    </xf>
    <xf numFmtId="3" fontId="54" fillId="39" borderId="0" xfId="164" applyNumberFormat="1" applyFont="1" applyFill="1" applyBorder="1" applyAlignment="1">
      <alignment vertical="center"/>
    </xf>
    <xf numFmtId="0" fontId="133" fillId="39" borderId="0" xfId="0" applyFont="1" applyFill="1" applyBorder="1"/>
    <xf numFmtId="0" fontId="42" fillId="0" borderId="193" xfId="0" applyFont="1" applyBorder="1"/>
    <xf numFmtId="0" fontId="42" fillId="0" borderId="0" xfId="0" applyFont="1"/>
    <xf numFmtId="0" fontId="42" fillId="0" borderId="194" xfId="0" applyFont="1" applyBorder="1"/>
    <xf numFmtId="0" fontId="136" fillId="0" borderId="0" xfId="0" applyNumberFormat="1" applyFont="1"/>
    <xf numFmtId="0" fontId="134" fillId="39" borderId="0" xfId="0" applyNumberFormat="1" applyFont="1" applyFill="1" applyAlignment="1">
      <alignment vertical="center"/>
    </xf>
    <xf numFmtId="0" fontId="137" fillId="36" borderId="25" xfId="0" applyNumberFormat="1" applyFont="1" applyFill="1" applyBorder="1"/>
    <xf numFmtId="3" fontId="138" fillId="0" borderId="0" xfId="224" applyNumberFormat="1" applyFont="1"/>
    <xf numFmtId="3" fontId="139" fillId="0" borderId="0" xfId="164" applyNumberFormat="1" applyFont="1" applyFill="1" applyBorder="1" applyAlignment="1"/>
    <xf numFmtId="0" fontId="134" fillId="0" borderId="0" xfId="0" applyFont="1" applyFill="1" applyBorder="1"/>
    <xf numFmtId="3" fontId="139" fillId="0" borderId="0" xfId="0" applyNumberFormat="1" applyFont="1" applyFill="1" applyBorder="1"/>
    <xf numFmtId="0" fontId="139" fillId="0" borderId="0" xfId="0" applyFont="1" applyFill="1" applyBorder="1"/>
    <xf numFmtId="0" fontId="134" fillId="0" borderId="0" xfId="0" applyFont="1" applyFill="1" applyBorder="1" applyAlignment="1">
      <alignment horizontal="right"/>
    </xf>
    <xf numFmtId="0" fontId="134" fillId="0" borderId="0" xfId="0" applyFont="1" applyFill="1" applyAlignment="1">
      <alignment horizontal="right"/>
    </xf>
    <xf numFmtId="3" fontId="134" fillId="0" borderId="0" xfId="164" applyNumberFormat="1" applyFont="1" applyFill="1" applyBorder="1" applyAlignment="1">
      <alignment horizontal="right"/>
    </xf>
    <xf numFmtId="0" fontId="54" fillId="0" borderId="0" xfId="0" applyFont="1" applyFill="1" applyAlignment="1">
      <alignment horizontal="right"/>
    </xf>
    <xf numFmtId="0" fontId="54" fillId="0" borderId="0" xfId="0" applyFont="1" applyFill="1" applyBorder="1" applyAlignment="1">
      <alignment horizontal="right"/>
    </xf>
    <xf numFmtId="3" fontId="140" fillId="0" borderId="0" xfId="224" applyNumberFormat="1" applyFont="1"/>
    <xf numFmtId="0" fontId="141" fillId="0" borderId="0" xfId="0" applyFont="1" applyFill="1" applyAlignment="1">
      <alignment horizontal="right" vertical="center"/>
    </xf>
    <xf numFmtId="0" fontId="141" fillId="0" borderId="0" xfId="0" applyFont="1" applyFill="1" applyBorder="1" applyAlignment="1">
      <alignment vertical="center"/>
    </xf>
    <xf numFmtId="0" fontId="141" fillId="0" borderId="0" xfId="0" applyNumberFormat="1" applyFont="1" applyFill="1" applyBorder="1" applyAlignment="1">
      <alignment vertical="center"/>
    </xf>
    <xf numFmtId="0" fontId="54" fillId="0" borderId="0" xfId="43" applyFont="1" applyFill="1" applyBorder="1" applyAlignment="1">
      <alignment vertical="top" wrapText="1"/>
    </xf>
    <xf numFmtId="0" fontId="141" fillId="0" borderId="0" xfId="0" applyFont="1" applyFill="1" applyBorder="1" applyAlignment="1">
      <alignment horizontal="right" vertical="center"/>
    </xf>
    <xf numFmtId="167" fontId="141" fillId="0" borderId="0" xfId="0" applyNumberFormat="1" applyFont="1" applyFill="1" applyBorder="1" applyAlignment="1">
      <alignment vertical="center"/>
    </xf>
    <xf numFmtId="3" fontId="140" fillId="0" borderId="0" xfId="224" applyNumberFormat="1" applyFont="1" applyBorder="1"/>
    <xf numFmtId="3" fontId="146" fillId="0" borderId="0" xfId="224" applyNumberFormat="1" applyFont="1" applyBorder="1"/>
    <xf numFmtId="0" fontId="146" fillId="0" borderId="0" xfId="224" applyFont="1" applyBorder="1" applyAlignment="1">
      <alignment horizontal="left"/>
    </xf>
    <xf numFmtId="0" fontId="141" fillId="0" borderId="0" xfId="224" applyFont="1" applyBorder="1"/>
    <xf numFmtId="3" fontId="147" fillId="0" borderId="0" xfId="224" applyNumberFormat="1" applyFont="1" applyBorder="1"/>
    <xf numFmtId="0" fontId="138" fillId="0" borderId="0" xfId="224" applyFont="1" applyBorder="1"/>
    <xf numFmtId="0" fontId="141" fillId="0" borderId="0" xfId="224" applyFont="1" applyBorder="1" applyAlignment="1">
      <alignment horizontal="left" indent="1"/>
    </xf>
    <xf numFmtId="0" fontId="42" fillId="0" borderId="0" xfId="0" applyFont="1" applyFill="1" applyBorder="1" applyAlignment="1">
      <alignment horizontal="left"/>
    </xf>
    <xf numFmtId="0" fontId="70" fillId="0" borderId="29" xfId="0" applyNumberFormat="1" applyFont="1" applyFill="1" applyBorder="1" applyAlignment="1">
      <alignment horizontal="right" vertical="center"/>
    </xf>
    <xf numFmtId="167" fontId="70" fillId="0" borderId="30" xfId="0" applyNumberFormat="1" applyFont="1" applyFill="1" applyBorder="1" applyAlignment="1">
      <alignment horizontal="right" vertical="center"/>
    </xf>
    <xf numFmtId="167" fontId="70" fillId="0" borderId="29" xfId="0" applyNumberFormat="1" applyFont="1" applyFill="1" applyBorder="1" applyAlignment="1">
      <alignment horizontal="right" vertical="center"/>
    </xf>
    <xf numFmtId="0" fontId="51" fillId="0" borderId="91" xfId="0" applyFont="1" applyFill="1" applyBorder="1" applyAlignment="1">
      <alignment horizontal="right" vertical="center"/>
    </xf>
    <xf numFmtId="0" fontId="149" fillId="0" borderId="0" xfId="0" applyFont="1" applyFill="1" applyBorder="1" applyAlignment="1">
      <alignment vertical="center"/>
    </xf>
    <xf numFmtId="0" fontId="149" fillId="0" borderId="0" xfId="0" applyFont="1" applyFill="1" applyBorder="1"/>
    <xf numFmtId="0" fontId="149" fillId="0" borderId="0" xfId="0" applyFont="1" applyFill="1" applyBorder="1" applyAlignment="1">
      <alignment horizontal="center" vertical="center"/>
    </xf>
    <xf numFmtId="0" fontId="149" fillId="0" borderId="0" xfId="0" applyFont="1" applyFill="1" applyBorder="1" applyAlignment="1">
      <alignment horizontal="center" vertical="center" wrapText="1"/>
    </xf>
    <xf numFmtId="0" fontId="149" fillId="0" borderId="0" xfId="0" applyNumberFormat="1" applyFont="1" applyFill="1" applyBorder="1" applyAlignment="1">
      <alignment horizontal="right" vertical="center"/>
    </xf>
    <xf numFmtId="167" fontId="149" fillId="0" borderId="0" xfId="0" applyNumberFormat="1" applyFont="1" applyFill="1" applyBorder="1" applyAlignment="1">
      <alignment horizontal="right" vertical="center"/>
    </xf>
    <xf numFmtId="0" fontId="149" fillId="0" borderId="0" xfId="0" applyFont="1" applyFill="1" applyBorder="1" applyAlignment="1">
      <alignment horizontal="right" vertical="center"/>
    </xf>
    <xf numFmtId="3" fontId="151" fillId="37" borderId="0" xfId="224" applyNumberFormat="1" applyFont="1" applyFill="1" applyBorder="1" applyAlignment="1">
      <alignment horizontal="center" vertical="center"/>
    </xf>
    <xf numFmtId="3" fontId="151" fillId="0" borderId="0" xfId="224" applyNumberFormat="1" applyFont="1" applyBorder="1"/>
    <xf numFmtId="0" fontId="149" fillId="0" borderId="0" xfId="224" applyFont="1" applyFill="1" applyBorder="1"/>
    <xf numFmtId="3" fontId="149" fillId="0" borderId="0" xfId="164" applyNumberFormat="1" applyFont="1" applyFill="1" applyBorder="1" applyAlignment="1">
      <alignment horizontal="right"/>
    </xf>
    <xf numFmtId="167" fontId="149" fillId="0" borderId="0" xfId="133" applyNumberFormat="1" applyFont="1" applyFill="1" applyBorder="1" applyAlignment="1">
      <alignment horizontal="right" vertical="center"/>
    </xf>
    <xf numFmtId="0" fontId="149" fillId="0" borderId="0" xfId="0" applyNumberFormat="1" applyFont="1" applyFill="1" applyBorder="1"/>
    <xf numFmtId="1" fontId="149" fillId="0" borderId="0" xfId="0" applyNumberFormat="1" applyFont="1" applyFill="1" applyBorder="1" applyAlignment="1">
      <alignment horizontal="right" vertical="center"/>
    </xf>
    <xf numFmtId="1" fontId="149" fillId="0" borderId="0" xfId="0" applyNumberFormat="1" applyFont="1" applyFill="1" applyBorder="1"/>
    <xf numFmtId="1" fontId="149" fillId="0" borderId="0" xfId="133" applyNumberFormat="1" applyFont="1" applyFill="1" applyBorder="1" applyAlignment="1">
      <alignment horizontal="right" vertical="center"/>
    </xf>
    <xf numFmtId="0" fontId="88" fillId="0" borderId="179" xfId="0" applyFont="1" applyFill="1" applyBorder="1" applyAlignment="1">
      <alignment horizontal="center" vertical="center"/>
    </xf>
    <xf numFmtId="3" fontId="150" fillId="0" borderId="0" xfId="224" applyNumberFormat="1" applyFont="1" applyBorder="1"/>
    <xf numFmtId="0" fontId="138" fillId="0" borderId="0" xfId="224" applyFont="1" applyBorder="1" applyAlignment="1">
      <alignment horizontal="center"/>
    </xf>
    <xf numFmtId="0" fontId="138" fillId="0" borderId="0" xfId="224" applyFont="1" applyBorder="1" applyAlignment="1">
      <alignment horizontal="left"/>
    </xf>
    <xf numFmtId="3" fontId="150" fillId="0" borderId="0" xfId="224" applyNumberFormat="1" applyFont="1" applyBorder="1" applyAlignment="1">
      <alignment horizontal="center" vertical="center"/>
    </xf>
    <xf numFmtId="3" fontId="146" fillId="37" borderId="0" xfId="224" applyNumberFormat="1" applyFont="1" applyFill="1" applyBorder="1" applyAlignment="1">
      <alignment horizontal="center" vertical="center"/>
    </xf>
    <xf numFmtId="0" fontId="151" fillId="0" borderId="0" xfId="224" applyFont="1" applyBorder="1" applyAlignment="1">
      <alignment horizontal="left"/>
    </xf>
    <xf numFmtId="0" fontId="146" fillId="0" borderId="0" xfId="224" applyFont="1" applyBorder="1"/>
    <xf numFmtId="3" fontId="152" fillId="0" borderId="0" xfId="224" applyNumberFormat="1" applyFont="1" applyBorder="1"/>
    <xf numFmtId="3" fontId="153" fillId="0" borderId="0" xfId="224" applyNumberFormat="1" applyFont="1" applyBorder="1"/>
    <xf numFmtId="3" fontId="138" fillId="0" borderId="0" xfId="224" applyNumberFormat="1" applyFont="1" applyBorder="1"/>
    <xf numFmtId="3" fontId="154" fillId="0" borderId="0" xfId="224" applyNumberFormat="1" applyFont="1" applyBorder="1"/>
    <xf numFmtId="3" fontId="155" fillId="0" borderId="0" xfId="224" applyNumberFormat="1" applyFont="1" applyBorder="1"/>
    <xf numFmtId="3" fontId="156" fillId="0" borderId="0" xfId="224" applyNumberFormat="1" applyFont="1" applyBorder="1"/>
    <xf numFmtId="3" fontId="157" fillId="0" borderId="0" xfId="224" applyNumberFormat="1" applyFont="1" applyBorder="1"/>
    <xf numFmtId="167" fontId="95" fillId="0" borderId="157" xfId="0" applyNumberFormat="1" applyFont="1" applyFill="1" applyBorder="1"/>
    <xf numFmtId="167" fontId="95" fillId="0" borderId="97" xfId="0" applyNumberFormat="1" applyFont="1" applyFill="1" applyBorder="1"/>
    <xf numFmtId="167" fontId="94" fillId="0" borderId="157" xfId="0" applyNumberFormat="1" applyFont="1" applyFill="1" applyBorder="1"/>
    <xf numFmtId="167" fontId="88" fillId="0" borderId="157" xfId="0" applyNumberFormat="1" applyFont="1" applyFill="1" applyBorder="1"/>
    <xf numFmtId="167" fontId="88" fillId="0" borderId="97" xfId="0" applyNumberFormat="1" applyFont="1" applyFill="1" applyBorder="1"/>
    <xf numFmtId="167" fontId="88" fillId="0" borderId="150" xfId="0" applyNumberFormat="1" applyFont="1" applyFill="1" applyBorder="1"/>
    <xf numFmtId="167" fontId="88" fillId="0" borderId="96" xfId="0" applyNumberFormat="1" applyFont="1" applyFill="1" applyBorder="1"/>
    <xf numFmtId="167" fontId="12" fillId="0" borderId="185" xfId="0" applyNumberFormat="1" applyFont="1" applyFill="1" applyBorder="1" applyAlignment="1">
      <alignment horizontal="center" vertical="center"/>
    </xf>
    <xf numFmtId="167" fontId="45" fillId="0" borderId="96" xfId="0" applyNumberFormat="1" applyFont="1" applyFill="1" applyBorder="1" applyAlignment="1">
      <alignment horizontal="right" vertical="center"/>
    </xf>
    <xf numFmtId="0" fontId="54" fillId="0" borderId="0" xfId="0" applyFont="1" applyFill="1" applyBorder="1" applyAlignment="1">
      <alignment horizontal="center" vertical="center" wrapText="1"/>
    </xf>
    <xf numFmtId="0" fontId="158" fillId="0" borderId="0" xfId="131" applyFont="1" applyBorder="1" applyAlignment="1">
      <alignment horizontal="center" vertical="center"/>
    </xf>
    <xf numFmtId="167" fontId="158" fillId="0" borderId="0" xfId="0" applyNumberFormat="1" applyFont="1" applyFill="1" applyBorder="1" applyAlignment="1">
      <alignment horizontal="center" vertical="center"/>
    </xf>
    <xf numFmtId="0" fontId="54" fillId="0" borderId="0" xfId="131" applyFont="1" applyBorder="1" applyAlignment="1">
      <alignment horizontal="right" vertical="center"/>
    </xf>
    <xf numFmtId="167" fontId="54" fillId="0" borderId="0" xfId="0" applyNumberFormat="1" applyFont="1" applyFill="1" applyBorder="1" applyAlignment="1">
      <alignment horizontal="right" vertical="center"/>
    </xf>
    <xf numFmtId="0" fontId="54" fillId="0" borderId="0" xfId="131" applyFont="1" applyFill="1" applyBorder="1" applyAlignment="1">
      <alignment horizontal="right" vertical="center"/>
    </xf>
    <xf numFmtId="0" fontId="134" fillId="0" borderId="0" xfId="0" applyFont="1" applyBorder="1"/>
    <xf numFmtId="3" fontId="139" fillId="37" borderId="0" xfId="224" applyNumberFormat="1" applyFont="1" applyFill="1" applyBorder="1"/>
    <xf numFmtId="3" fontId="139" fillId="6" borderId="0" xfId="224" applyNumberFormat="1" applyFont="1" applyFill="1" applyBorder="1"/>
    <xf numFmtId="3" fontId="134" fillId="37" borderId="0" xfId="224" applyNumberFormat="1" applyFont="1" applyFill="1" applyBorder="1"/>
    <xf numFmtId="3" fontId="134" fillId="6" borderId="0" xfId="224" applyNumberFormat="1" applyFont="1" applyFill="1" applyBorder="1"/>
    <xf numFmtId="0" fontId="134" fillId="0" borderId="0" xfId="0" applyFont="1" applyFill="1" applyBorder="1" applyAlignment="1">
      <alignment horizontal="center"/>
    </xf>
    <xf numFmtId="0" fontId="134" fillId="0" borderId="0" xfId="0" applyNumberFormat="1" applyFont="1" applyBorder="1"/>
    <xf numFmtId="167" fontId="134" fillId="0" borderId="0" xfId="0" applyNumberFormat="1" applyFont="1" applyBorder="1"/>
    <xf numFmtId="0" fontId="139" fillId="37" borderId="0" xfId="224" applyFont="1" applyFill="1" applyBorder="1"/>
    <xf numFmtId="0" fontId="134" fillId="37" borderId="0" xfId="224" applyFont="1" applyFill="1" applyBorder="1"/>
    <xf numFmtId="0" fontId="149" fillId="0" borderId="0" xfId="0" applyFont="1" applyFill="1" applyBorder="1" applyAlignment="1">
      <alignment wrapText="1"/>
    </xf>
    <xf numFmtId="0" fontId="145" fillId="0" borderId="0" xfId="0" applyFont="1" applyBorder="1" applyAlignment="1">
      <alignment wrapText="1"/>
    </xf>
    <xf numFmtId="0" fontId="146" fillId="0" borderId="0" xfId="224" applyFont="1" applyBorder="1" applyAlignment="1">
      <alignment horizontal="left" wrapText="1"/>
    </xf>
    <xf numFmtId="0" fontId="146" fillId="0" borderId="0" xfId="224" applyFont="1" applyBorder="1" applyAlignment="1">
      <alignment wrapText="1"/>
    </xf>
    <xf numFmtId="3" fontId="147" fillId="0" borderId="0" xfId="224" applyNumberFormat="1" applyFont="1" applyBorder="1" applyAlignment="1">
      <alignment wrapText="1"/>
    </xf>
    <xf numFmtId="3" fontId="140" fillId="0" borderId="0" xfId="224" applyNumberFormat="1" applyFont="1" applyBorder="1" applyAlignment="1">
      <alignment wrapText="1"/>
    </xf>
    <xf numFmtId="0" fontId="141" fillId="0" borderId="0" xfId="224" applyFont="1" applyBorder="1" applyAlignment="1">
      <alignment wrapText="1"/>
    </xf>
    <xf numFmtId="167" fontId="149" fillId="0" borderId="0" xfId="0" applyNumberFormat="1" applyFont="1" applyFill="1" applyBorder="1" applyAlignment="1">
      <alignment horizontal="right" vertical="center" wrapText="1"/>
    </xf>
    <xf numFmtId="0" fontId="149" fillId="0" borderId="0" xfId="0" applyNumberFormat="1" applyFont="1" applyFill="1" applyBorder="1" applyAlignment="1">
      <alignment horizontal="right" vertical="center" wrapText="1"/>
    </xf>
    <xf numFmtId="1" fontId="149" fillId="0" borderId="0" xfId="0" applyNumberFormat="1" applyFont="1" applyFill="1" applyBorder="1" applyAlignment="1">
      <alignment horizontal="right" vertical="center" wrapText="1"/>
    </xf>
    <xf numFmtId="0" fontId="149" fillId="0" borderId="0" xfId="0" applyFont="1" applyFill="1" applyBorder="1" applyAlignment="1">
      <alignment horizontal="right" vertical="center" wrapText="1"/>
    </xf>
    <xf numFmtId="0" fontId="138" fillId="0" borderId="0" xfId="224" applyFont="1" applyBorder="1" applyAlignment="1">
      <alignment wrapText="1"/>
    </xf>
    <xf numFmtId="0" fontId="149" fillId="0" borderId="0" xfId="224" applyFont="1" applyBorder="1" applyAlignment="1">
      <alignment horizontal="left" wrapText="1"/>
    </xf>
    <xf numFmtId="1" fontId="149" fillId="0" borderId="0" xfId="0" applyNumberFormat="1" applyFont="1" applyFill="1" applyBorder="1" applyAlignment="1">
      <alignment wrapText="1"/>
    </xf>
    <xf numFmtId="0" fontId="141" fillId="0" borderId="0" xfId="224" applyFont="1" applyBorder="1" applyAlignment="1">
      <alignment horizontal="left" wrapText="1"/>
    </xf>
    <xf numFmtId="0" fontId="46" fillId="0" borderId="187" xfId="259" applyFont="1" applyBorder="1" applyAlignment="1">
      <alignment horizontal="right" vertical="center"/>
    </xf>
    <xf numFmtId="0" fontId="48" fillId="0" borderId="187" xfId="259" applyFont="1" applyBorder="1" applyAlignment="1">
      <alignment horizontal="right" vertical="center"/>
    </xf>
    <xf numFmtId="0" fontId="46" fillId="0" borderId="185" xfId="259" applyFont="1" applyBorder="1" applyAlignment="1">
      <alignment horizontal="right" vertical="center"/>
    </xf>
    <xf numFmtId="0" fontId="48" fillId="0" borderId="30" xfId="259" applyFont="1" applyBorder="1" applyAlignment="1">
      <alignment horizontal="right" vertical="center"/>
    </xf>
    <xf numFmtId="0" fontId="46" fillId="0" borderId="30" xfId="259" applyFont="1" applyBorder="1" applyAlignment="1">
      <alignment horizontal="right" vertical="center"/>
    </xf>
    <xf numFmtId="0" fontId="46" fillId="0" borderId="29" xfId="259" applyFont="1" applyBorder="1" applyAlignment="1">
      <alignment horizontal="right" vertical="center"/>
    </xf>
    <xf numFmtId="0" fontId="48" fillId="0" borderId="29" xfId="259" applyFont="1" applyBorder="1" applyAlignment="1">
      <alignment horizontal="right" vertical="center"/>
    </xf>
    <xf numFmtId="0" fontId="48" fillId="0" borderId="97" xfId="259" applyFont="1" applyBorder="1" applyAlignment="1">
      <alignment horizontal="right" vertical="center"/>
    </xf>
    <xf numFmtId="0" fontId="48" fillId="0" borderId="96" xfId="259" applyFont="1" applyBorder="1" applyAlignment="1">
      <alignment horizontal="right" vertical="center"/>
    </xf>
    <xf numFmtId="3" fontId="42" fillId="0" borderId="0" xfId="0" applyNumberFormat="1" applyFont="1" applyFill="1" applyBorder="1" applyAlignment="1">
      <alignment horizontal="center" vertical="center"/>
    </xf>
    <xf numFmtId="0" fontId="146" fillId="0" borderId="0" xfId="0" applyFont="1" applyFill="1" applyBorder="1"/>
    <xf numFmtId="3" fontId="138" fillId="0" borderId="0" xfId="224" applyNumberFormat="1" applyFont="1" applyFill="1" applyBorder="1"/>
    <xf numFmtId="3" fontId="42" fillId="0" borderId="0" xfId="164" applyNumberFormat="1" applyFont="1" applyFill="1" applyBorder="1" applyAlignment="1">
      <alignment horizontal="center"/>
    </xf>
    <xf numFmtId="3" fontId="42" fillId="0" borderId="0" xfId="164" applyNumberFormat="1" applyFont="1" applyFill="1" applyBorder="1" applyAlignment="1">
      <alignment horizontal="right"/>
    </xf>
    <xf numFmtId="3" fontId="138" fillId="0" borderId="0" xfId="210" applyNumberFormat="1" applyFont="1" applyFill="1" applyBorder="1" applyAlignment="1">
      <alignment horizontal="right"/>
    </xf>
    <xf numFmtId="0" fontId="42" fillId="0" borderId="0" xfId="0" applyNumberFormat="1" applyFont="1" applyFill="1" applyBorder="1"/>
    <xf numFmtId="3" fontId="138" fillId="0" borderId="0" xfId="164" applyNumberFormat="1" applyFont="1" applyFill="1" applyBorder="1" applyAlignment="1">
      <alignment horizontal="right"/>
    </xf>
    <xf numFmtId="1" fontId="42" fillId="0" borderId="0" xfId="0" applyNumberFormat="1" applyFont="1" applyFill="1" applyBorder="1"/>
    <xf numFmtId="0" fontId="42" fillId="0" borderId="0" xfId="135" applyNumberFormat="1" applyFont="1" applyFill="1" applyBorder="1" applyAlignment="1">
      <alignment horizontal="left" vertical="center"/>
    </xf>
    <xf numFmtId="3" fontId="42" fillId="0" borderId="0" xfId="0" applyNumberFormat="1" applyFont="1" applyFill="1" applyBorder="1"/>
    <xf numFmtId="0" fontId="42" fillId="0" borderId="0" xfId="0" applyFont="1" applyBorder="1"/>
    <xf numFmtId="0" fontId="42" fillId="0" borderId="0" xfId="0" applyFont="1" applyFill="1" applyBorder="1" applyAlignment="1"/>
    <xf numFmtId="3" fontId="138" fillId="6" borderId="0" xfId="224" applyNumberFormat="1" applyFont="1" applyFill="1" applyBorder="1"/>
    <xf numFmtId="3" fontId="42" fillId="0" borderId="0" xfId="0" applyNumberFormat="1" applyFont="1" applyBorder="1"/>
    <xf numFmtId="3" fontId="146" fillId="38" borderId="0" xfId="0" applyNumberFormat="1" applyFont="1" applyFill="1" applyBorder="1"/>
    <xf numFmtId="0" fontId="3" fillId="0" borderId="0" xfId="0" applyFont="1" applyFill="1" applyBorder="1" applyAlignment="1"/>
    <xf numFmtId="3" fontId="131" fillId="6" borderId="0" xfId="224" applyNumberFormat="1" applyFont="1" applyFill="1" applyBorder="1"/>
    <xf numFmtId="0" fontId="3" fillId="0" borderId="207" xfId="0" applyFont="1" applyFill="1" applyBorder="1" applyAlignment="1">
      <alignment horizontal="center"/>
    </xf>
    <xf numFmtId="0" fontId="63" fillId="36" borderId="0" xfId="0" applyFont="1" applyFill="1" applyBorder="1"/>
    <xf numFmtId="0" fontId="130" fillId="36" borderId="0" xfId="0" applyFont="1" applyFill="1" applyBorder="1" applyAlignment="1">
      <alignment horizontal="center"/>
    </xf>
    <xf numFmtId="0" fontId="130" fillId="36" borderId="0" xfId="0" applyFont="1" applyFill="1" applyBorder="1"/>
    <xf numFmtId="0" fontId="130" fillId="0" borderId="0" xfId="0" applyFont="1" applyBorder="1" applyAlignment="1">
      <alignment horizontal="left"/>
    </xf>
    <xf numFmtId="0" fontId="3" fillId="0" borderId="0" xfId="0" applyFont="1" applyBorder="1" applyAlignment="1">
      <alignment horizontal="left" indent="1"/>
    </xf>
    <xf numFmtId="0" fontId="3" fillId="0" borderId="0" xfId="0" applyNumberFormat="1" applyFont="1" applyBorder="1"/>
    <xf numFmtId="167" fontId="3" fillId="0" borderId="0" xfId="0" applyNumberFormat="1" applyFont="1" applyBorder="1"/>
    <xf numFmtId="0" fontId="130" fillId="36" borderId="0" xfId="0" applyFont="1" applyFill="1" applyBorder="1" applyAlignment="1">
      <alignment horizontal="left"/>
    </xf>
    <xf numFmtId="0" fontId="130" fillId="36" borderId="0" xfId="0" applyNumberFormat="1" applyFont="1" applyFill="1" applyBorder="1" applyAlignment="1">
      <alignment horizontal="center"/>
    </xf>
    <xf numFmtId="3" fontId="130" fillId="36" borderId="0" xfId="0" applyNumberFormat="1" applyFont="1" applyFill="1" applyBorder="1" applyAlignment="1">
      <alignment horizontal="center"/>
    </xf>
    <xf numFmtId="3" fontId="131" fillId="37" borderId="0" xfId="224" applyNumberFormat="1" applyFont="1" applyFill="1" applyBorder="1"/>
    <xf numFmtId="3" fontId="158" fillId="0" borderId="0" xfId="0" applyNumberFormat="1" applyFont="1" applyFill="1" applyBorder="1"/>
    <xf numFmtId="0" fontId="158" fillId="0" borderId="0" xfId="0" applyFont="1" applyFill="1" applyAlignment="1">
      <alignment vertical="center"/>
    </xf>
    <xf numFmtId="0" fontId="141" fillId="0" borderId="0" xfId="0" applyFont="1" applyFill="1" applyBorder="1" applyAlignment="1"/>
    <xf numFmtId="0" fontId="158" fillId="0" borderId="0" xfId="0" applyFont="1" applyFill="1" applyBorder="1" applyAlignment="1">
      <alignment horizontal="center"/>
    </xf>
    <xf numFmtId="0" fontId="141" fillId="0" borderId="0" xfId="0" applyFont="1" applyFill="1" applyBorder="1"/>
    <xf numFmtId="0" fontId="47" fillId="0" borderId="150" xfId="0" applyFont="1" applyFill="1" applyBorder="1" applyAlignment="1">
      <alignment horizontal="center"/>
    </xf>
    <xf numFmtId="0" fontId="141" fillId="0" borderId="0" xfId="0" applyFont="1" applyFill="1" applyBorder="1" applyAlignment="1">
      <alignment wrapText="1"/>
    </xf>
    <xf numFmtId="3" fontId="158" fillId="0" borderId="0" xfId="0" applyNumberFormat="1" applyFont="1" applyFill="1" applyBorder="1" applyAlignment="1">
      <alignment horizontal="center" vertical="top"/>
    </xf>
    <xf numFmtId="0" fontId="133" fillId="0" borderId="0" xfId="0" applyNumberFormat="1" applyFont="1" applyFill="1" applyBorder="1"/>
    <xf numFmtId="0" fontId="158" fillId="0" borderId="0" xfId="0" applyFont="1" applyFill="1" applyBorder="1" applyAlignment="1">
      <alignment horizontal="center" vertical="center"/>
    </xf>
    <xf numFmtId="0" fontId="70" fillId="0" borderId="150" xfId="0" applyFont="1" applyFill="1" applyBorder="1" applyAlignment="1">
      <alignment horizontal="right" vertical="top"/>
    </xf>
    <xf numFmtId="0" fontId="51" fillId="0" borderId="0" xfId="0" applyFont="1" applyFill="1" applyBorder="1" applyAlignment="1">
      <alignment wrapText="1"/>
    </xf>
    <xf numFmtId="0" fontId="70" fillId="0" borderId="0" xfId="0" applyFont="1" applyFill="1" applyBorder="1" applyAlignment="1">
      <alignment horizontal="right" vertical="top"/>
    </xf>
    <xf numFmtId="0" fontId="51" fillId="0" borderId="0" xfId="0" applyFont="1" applyFill="1" applyBorder="1" applyAlignment="1">
      <alignment horizontal="right" vertical="top"/>
    </xf>
    <xf numFmtId="0" fontId="13" fillId="0" borderId="0" xfId="0" applyFont="1" applyFill="1" applyBorder="1" applyAlignment="1">
      <alignment horizontal="right" vertical="top"/>
    </xf>
    <xf numFmtId="0" fontId="134" fillId="6" borderId="0" xfId="0" applyFont="1" applyFill="1" applyAlignment="1">
      <alignment vertical="justify" wrapText="1"/>
    </xf>
    <xf numFmtId="0" fontId="141" fillId="6" borderId="0" xfId="0" applyFont="1" applyFill="1" applyBorder="1" applyAlignment="1">
      <alignment horizontal="justify" vertical="justify" wrapText="1"/>
    </xf>
    <xf numFmtId="0" fontId="136" fillId="6" borderId="0" xfId="0" applyFont="1" applyFill="1" applyBorder="1" applyAlignment="1">
      <alignment vertical="center"/>
    </xf>
    <xf numFmtId="0" fontId="42" fillId="6" borderId="0" xfId="0" applyFont="1" applyFill="1" applyBorder="1" applyAlignment="1"/>
    <xf numFmtId="0" fontId="141" fillId="6" borderId="0" xfId="43" applyFont="1" applyFill="1" applyBorder="1" applyAlignment="1">
      <alignment horizontal="left" vertical="center" wrapText="1"/>
    </xf>
    <xf numFmtId="0" fontId="42" fillId="6" borderId="0" xfId="0" applyFont="1" applyFill="1" applyBorder="1" applyAlignment="1">
      <alignment horizontal="center"/>
    </xf>
    <xf numFmtId="0" fontId="45" fillId="0" borderId="30" xfId="0" applyFont="1" applyFill="1" applyBorder="1" applyAlignment="1">
      <alignment horizontal="center" vertical="center"/>
    </xf>
    <xf numFmtId="0" fontId="45" fillId="0" borderId="30" xfId="0" applyNumberFormat="1" applyFont="1" applyFill="1" applyBorder="1" applyAlignment="1">
      <alignment horizontal="center" vertical="center"/>
    </xf>
    <xf numFmtId="0" fontId="45" fillId="0" borderId="29" xfId="0" applyNumberFormat="1" applyFont="1" applyBorder="1" applyAlignment="1">
      <alignment horizontal="center" vertical="center"/>
    </xf>
    <xf numFmtId="3" fontId="45" fillId="0" borderId="30" xfId="0" applyNumberFormat="1" applyFont="1" applyFill="1" applyBorder="1" applyAlignment="1">
      <alignment horizontal="center" vertical="center"/>
    </xf>
    <xf numFmtId="0" fontId="45" fillId="0" borderId="80" xfId="0" applyFont="1" applyFill="1" applyBorder="1" applyAlignment="1">
      <alignment horizontal="center" vertical="center"/>
    </xf>
    <xf numFmtId="0" fontId="45" fillId="0" borderId="97" xfId="0" applyNumberFormat="1" applyFont="1" applyFill="1" applyBorder="1" applyAlignment="1">
      <alignment horizontal="center" vertical="center"/>
    </xf>
    <xf numFmtId="0" fontId="45" fillId="0" borderId="96" xfId="0" applyNumberFormat="1" applyFont="1" applyBorder="1" applyAlignment="1">
      <alignment horizontal="center" vertical="center"/>
    </xf>
    <xf numFmtId="0" fontId="51" fillId="0" borderId="0" xfId="0" applyFont="1"/>
    <xf numFmtId="0" fontId="136" fillId="0" borderId="0" xfId="0" applyFont="1"/>
    <xf numFmtId="0" fontId="51" fillId="0" borderId="0" xfId="0" applyFont="1" applyAlignment="1">
      <alignment horizontal="left"/>
    </xf>
    <xf numFmtId="0" fontId="138" fillId="0" borderId="0" xfId="224" applyFont="1"/>
    <xf numFmtId="0" fontId="141" fillId="0" borderId="0" xfId="224" applyFont="1" applyAlignment="1">
      <alignment horizontal="left" indent="1"/>
    </xf>
    <xf numFmtId="3" fontId="147" fillId="0" borderId="0" xfId="224" applyNumberFormat="1" applyFont="1"/>
    <xf numFmtId="0" fontId="141" fillId="0" borderId="0" xfId="224" applyFont="1"/>
    <xf numFmtId="0" fontId="146" fillId="0" borderId="0" xfId="224" applyFont="1" applyAlignment="1">
      <alignment horizontal="left"/>
    </xf>
    <xf numFmtId="3" fontId="146" fillId="0" borderId="0" xfId="224" applyNumberFormat="1" applyFont="1"/>
    <xf numFmtId="3" fontId="141" fillId="0" borderId="0" xfId="224" applyNumberFormat="1" applyFont="1"/>
    <xf numFmtId="0" fontId="68" fillId="0" borderId="0" xfId="0" applyFont="1"/>
    <xf numFmtId="0" fontId="143" fillId="0" borderId="0" xfId="0" applyFont="1"/>
    <xf numFmtId="0" fontId="109" fillId="0" borderId="0" xfId="0" applyFont="1"/>
    <xf numFmtId="0" fontId="145" fillId="0" borderId="0" xfId="0" applyFont="1"/>
    <xf numFmtId="3" fontId="145" fillId="0" borderId="0" xfId="0" applyNumberFormat="1" applyFont="1"/>
    <xf numFmtId="3" fontId="144" fillId="0" borderId="0" xfId="164" applyNumberFormat="1" applyFont="1" applyAlignment="1">
      <alignment horizontal="right"/>
    </xf>
    <xf numFmtId="3" fontId="144" fillId="0" borderId="0" xfId="164" applyNumberFormat="1" applyFont="1"/>
    <xf numFmtId="0" fontId="144" fillId="0" borderId="0" xfId="30" applyFont="1" applyAlignment="1">
      <alignment horizontal="left"/>
    </xf>
    <xf numFmtId="0" fontId="134" fillId="39" borderId="0" xfId="0" applyFont="1" applyFill="1" applyAlignment="1">
      <alignment vertical="center"/>
    </xf>
    <xf numFmtId="3" fontId="144" fillId="0" borderId="0" xfId="30" applyNumberFormat="1" applyFont="1"/>
    <xf numFmtId="0" fontId="54" fillId="0" borderId="0" xfId="131" applyFont="1"/>
    <xf numFmtId="0" fontId="110" fillId="0" borderId="0" xfId="0" applyFont="1"/>
    <xf numFmtId="0" fontId="148" fillId="0" borderId="0" xfId="30" applyFont="1" applyAlignment="1">
      <alignment horizontal="right"/>
    </xf>
    <xf numFmtId="0" fontId="144" fillId="0" borderId="0" xfId="30" applyFont="1" applyAlignment="1">
      <alignment vertical="center" wrapText="1"/>
    </xf>
    <xf numFmtId="0" fontId="145" fillId="0" borderId="0" xfId="0" applyFont="1" applyAlignment="1">
      <alignment vertical="center" wrapText="1"/>
    </xf>
    <xf numFmtId="0" fontId="144" fillId="0" borderId="0" xfId="30" applyFont="1" applyAlignment="1">
      <alignment horizontal="center" vertical="center" wrapText="1"/>
    </xf>
    <xf numFmtId="0" fontId="144" fillId="0" borderId="0" xfId="30" applyFont="1" applyAlignment="1">
      <alignment vertical="center"/>
    </xf>
    <xf numFmtId="0" fontId="42" fillId="0" borderId="0" xfId="0" applyFont="1" applyAlignment="1">
      <alignment horizontal="left"/>
    </xf>
    <xf numFmtId="0" fontId="90" fillId="0" borderId="0" xfId="0" applyFont="1"/>
    <xf numFmtId="0" fontId="142" fillId="36" borderId="0" xfId="0" applyFont="1" applyFill="1"/>
    <xf numFmtId="0" fontId="136" fillId="0" borderId="0" xfId="0" applyFont="1" applyAlignment="1">
      <alignment horizontal="right"/>
    </xf>
    <xf numFmtId="167" fontId="136" fillId="0" borderId="0" xfId="0" applyNumberFormat="1" applyFont="1" applyAlignment="1">
      <alignment horizontal="left"/>
    </xf>
    <xf numFmtId="0" fontId="136" fillId="0" borderId="0" xfId="0" applyFont="1" applyAlignment="1">
      <alignment horizontal="left"/>
    </xf>
    <xf numFmtId="0" fontId="51" fillId="0" borderId="0" xfId="0" applyFont="1" applyAlignment="1">
      <alignment horizontal="right"/>
    </xf>
    <xf numFmtId="167" fontId="51" fillId="0" borderId="0" xfId="0" applyNumberFormat="1" applyFont="1" applyAlignment="1">
      <alignment horizontal="left"/>
    </xf>
    <xf numFmtId="0" fontId="137" fillId="0" borderId="0" xfId="0" applyFont="1"/>
    <xf numFmtId="167" fontId="137" fillId="0" borderId="0" xfId="0" applyNumberFormat="1" applyFont="1"/>
    <xf numFmtId="167" fontId="51" fillId="0" borderId="96" xfId="0" applyNumberFormat="1" applyFont="1" applyBorder="1" applyAlignment="1">
      <alignment horizontal="right" vertical="center"/>
    </xf>
    <xf numFmtId="0" fontId="51" fillId="0" borderId="97" xfId="0" applyFont="1" applyBorder="1" applyAlignment="1">
      <alignment horizontal="right" vertical="center"/>
    </xf>
    <xf numFmtId="167" fontId="51" fillId="0" borderId="97" xfId="0" applyNumberFormat="1" applyFont="1" applyBorder="1" applyAlignment="1">
      <alignment horizontal="right" vertical="center"/>
    </xf>
    <xf numFmtId="0" fontId="51" fillId="0" borderId="97" xfId="0" applyFont="1" applyBorder="1"/>
    <xf numFmtId="0" fontId="51" fillId="0" borderId="86" xfId="0" applyFont="1" applyBorder="1" applyAlignment="1">
      <alignment horizontal="left"/>
    </xf>
    <xf numFmtId="0" fontId="136" fillId="0" borderId="0" xfId="0" applyFont="1" applyAlignment="1">
      <alignment horizontal="right" vertical="center"/>
    </xf>
    <xf numFmtId="167" fontId="51" fillId="0" borderId="29" xfId="0" applyNumberFormat="1" applyFont="1" applyBorder="1" applyAlignment="1">
      <alignment horizontal="right" vertical="center"/>
    </xf>
    <xf numFmtId="0" fontId="51" fillId="0" borderId="30" xfId="0" applyFont="1" applyBorder="1" applyAlignment="1">
      <alignment horizontal="right" vertical="center"/>
    </xf>
    <xf numFmtId="167" fontId="51" fillId="0" borderId="30" xfId="0" applyNumberFormat="1" applyFont="1" applyBorder="1" applyAlignment="1">
      <alignment horizontal="right" vertical="center"/>
    </xf>
    <xf numFmtId="0" fontId="51" fillId="0" borderId="30" xfId="0" applyFont="1" applyBorder="1" applyAlignment="1">
      <alignment horizontal="left"/>
    </xf>
    <xf numFmtId="0" fontId="51" fillId="0" borderId="26" xfId="0" applyFont="1" applyBorder="1" applyAlignment="1">
      <alignment horizontal="center" vertical="center"/>
    </xf>
    <xf numFmtId="0" fontId="50" fillId="0" borderId="30" xfId="0" applyFont="1" applyBorder="1" applyAlignment="1">
      <alignment horizontal="right" vertical="center"/>
    </xf>
    <xf numFmtId="0" fontId="50" fillId="0" borderId="0" xfId="0" applyFont="1"/>
    <xf numFmtId="0" fontId="92" fillId="0" borderId="0" xfId="0" applyFont="1"/>
    <xf numFmtId="167" fontId="136" fillId="0" borderId="0" xfId="0" applyNumberFormat="1" applyFont="1"/>
    <xf numFmtId="167" fontId="50" fillId="0" borderId="29" xfId="0" applyNumberFormat="1" applyFont="1" applyBorder="1" applyAlignment="1">
      <alignment horizontal="right" vertical="center"/>
    </xf>
    <xf numFmtId="167" fontId="50" fillId="0" borderId="30" xfId="0" applyNumberFormat="1" applyFont="1" applyBorder="1" applyAlignment="1">
      <alignment horizontal="right" vertical="center"/>
    </xf>
    <xf numFmtId="0" fontId="50" fillId="0" borderId="30" xfId="0" applyFont="1" applyBorder="1" applyAlignment="1">
      <alignment horizontal="left"/>
    </xf>
    <xf numFmtId="0" fontId="50" fillId="0" borderId="26" xfId="0" applyFont="1" applyBorder="1" applyAlignment="1">
      <alignment horizontal="center" vertical="center"/>
    </xf>
    <xf numFmtId="0" fontId="50" fillId="0" borderId="29" xfId="0" applyFont="1" applyBorder="1" applyAlignment="1">
      <alignment horizontal="right" vertical="center"/>
    </xf>
    <xf numFmtId="0" fontId="51" fillId="0" borderId="30" xfId="0" applyFont="1" applyBorder="1" applyAlignment="1">
      <alignment horizontal="left" wrapText="1"/>
    </xf>
    <xf numFmtId="0" fontId="70" fillId="0" borderId="0" xfId="0" applyFont="1"/>
    <xf numFmtId="167" fontId="70" fillId="0" borderId="185" xfId="0" applyNumberFormat="1" applyFont="1" applyBorder="1" applyAlignment="1">
      <alignment vertical="center"/>
    </xf>
    <xf numFmtId="0" fontId="70" fillId="0" borderId="187" xfId="0" applyFont="1" applyBorder="1" applyAlignment="1">
      <alignment vertical="center"/>
    </xf>
    <xf numFmtId="167" fontId="70" fillId="0" borderId="187" xfId="0" applyNumberFormat="1" applyFont="1" applyBorder="1" applyAlignment="1">
      <alignment vertical="center"/>
    </xf>
    <xf numFmtId="3" fontId="70" fillId="0" borderId="187" xfId="0" applyNumberFormat="1" applyFont="1" applyBorder="1" applyAlignment="1">
      <alignment vertical="center"/>
    </xf>
    <xf numFmtId="0" fontId="47" fillId="0" borderId="187" xfId="23" applyFont="1" applyBorder="1" applyAlignment="1">
      <alignment horizontal="center" vertical="center"/>
    </xf>
    <xf numFmtId="0" fontId="50" fillId="0" borderId="159" xfId="0" applyFont="1" applyBorder="1" applyAlignment="1">
      <alignment vertical="center" wrapText="1"/>
    </xf>
    <xf numFmtId="0" fontId="80" fillId="36" borderId="25" xfId="0" applyFont="1" applyFill="1" applyBorder="1"/>
    <xf numFmtId="0" fontId="136" fillId="0" borderId="0" xfId="0" applyFont="1" applyAlignment="1">
      <alignment horizontal="center" vertical="center"/>
    </xf>
    <xf numFmtId="0" fontId="48" fillId="0" borderId="179" xfId="0" applyFont="1" applyBorder="1" applyAlignment="1">
      <alignment horizontal="center" vertical="center"/>
    </xf>
    <xf numFmtId="0" fontId="48" fillId="0" borderId="184" xfId="0" applyFont="1" applyBorder="1" applyAlignment="1">
      <alignment horizontal="center" vertical="center"/>
    </xf>
    <xf numFmtId="0" fontId="50" fillId="0" borderId="0" xfId="0" applyFont="1" applyAlignment="1">
      <alignment horizontal="left"/>
    </xf>
    <xf numFmtId="0" fontId="50" fillId="0" borderId="0" xfId="0" applyFont="1" applyAlignment="1">
      <alignment vertical="center" wrapText="1"/>
    </xf>
    <xf numFmtId="0" fontId="136" fillId="0" borderId="0" xfId="0" applyFont="1" applyAlignment="1">
      <alignment vertical="center" wrapText="1"/>
    </xf>
    <xf numFmtId="0" fontId="51" fillId="0" borderId="115" xfId="0" applyFont="1" applyFill="1" applyBorder="1" applyAlignment="1">
      <alignment horizontal="center" vertical="center"/>
    </xf>
    <xf numFmtId="0" fontId="50" fillId="0" borderId="102" xfId="0" applyFont="1" applyFill="1" applyBorder="1" applyAlignment="1">
      <alignment horizontal="center" vertical="center"/>
    </xf>
    <xf numFmtId="0" fontId="141" fillId="0" borderId="0" xfId="0" applyFont="1" applyFill="1" applyBorder="1" applyAlignment="1">
      <alignment horizontal="center" vertical="center"/>
    </xf>
    <xf numFmtId="0" fontId="62" fillId="0" borderId="0" xfId="0" applyFont="1" applyFill="1" applyBorder="1" applyAlignment="1">
      <alignment horizontal="left"/>
    </xf>
    <xf numFmtId="0" fontId="48" fillId="0" borderId="173" xfId="0" applyFont="1" applyFill="1" applyBorder="1" applyAlignment="1">
      <alignment horizontal="left" vertical="center" wrapText="1"/>
    </xf>
    <xf numFmtId="0" fontId="48" fillId="0" borderId="173" xfId="0" applyFont="1" applyBorder="1" applyAlignment="1">
      <alignment horizontal="left" vertical="center" wrapText="1"/>
    </xf>
    <xf numFmtId="0" fontId="136" fillId="0" borderId="48" xfId="0" applyFont="1" applyFill="1" applyBorder="1"/>
    <xf numFmtId="0" fontId="136" fillId="0" borderId="0" xfId="0" applyFont="1" applyFill="1" applyBorder="1" applyAlignment="1">
      <alignment vertical="center"/>
    </xf>
    <xf numFmtId="0" fontId="136" fillId="0" borderId="0" xfId="0" applyFont="1" applyFill="1" applyBorder="1" applyAlignment="1">
      <alignment vertical="center" textRotation="90"/>
    </xf>
    <xf numFmtId="0" fontId="136" fillId="0" borderId="0" xfId="0" applyFont="1" applyFill="1" applyBorder="1" applyAlignment="1"/>
    <xf numFmtId="0" fontId="137" fillId="0" borderId="0" xfId="20" applyFont="1" applyFill="1" applyBorder="1" applyAlignment="1">
      <alignment vertical="center"/>
    </xf>
    <xf numFmtId="0" fontId="137" fillId="0" borderId="0" xfId="0" applyFont="1" applyFill="1" applyBorder="1"/>
    <xf numFmtId="0" fontId="137" fillId="0" borderId="0" xfId="0" applyFont="1" applyFill="1" applyBorder="1" applyAlignment="1">
      <alignment horizontal="right" vertical="top"/>
    </xf>
    <xf numFmtId="0" fontId="136" fillId="0" borderId="0" xfId="0" applyFont="1" applyFill="1" applyBorder="1"/>
    <xf numFmtId="0" fontId="136" fillId="0" borderId="0" xfId="0" applyFont="1" applyFill="1" applyBorder="1" applyAlignment="1">
      <alignment horizontal="right" vertical="top"/>
    </xf>
    <xf numFmtId="0" fontId="141" fillId="0" borderId="0" xfId="0" applyFont="1" applyFill="1" applyBorder="1" applyAlignment="1">
      <alignment horizontal="right" vertical="top"/>
    </xf>
    <xf numFmtId="0" fontId="141" fillId="0" borderId="0" xfId="20" applyFont="1" applyFill="1" applyBorder="1" applyAlignment="1">
      <alignment vertical="center"/>
    </xf>
    <xf numFmtId="0" fontId="134" fillId="0" borderId="0" xfId="0" applyFont="1" applyFill="1" applyBorder="1" applyAlignment="1">
      <alignment vertical="top"/>
    </xf>
    <xf numFmtId="0" fontId="141" fillId="0" borderId="0" xfId="0" applyFont="1" applyFill="1" applyBorder="1" applyAlignment="1">
      <alignment vertical="top"/>
    </xf>
    <xf numFmtId="0" fontId="134" fillId="0" borderId="0" xfId="43" applyFont="1" applyFill="1" applyBorder="1" applyAlignment="1">
      <alignment vertical="center" wrapText="1"/>
    </xf>
    <xf numFmtId="0" fontId="88" fillId="0" borderId="157" xfId="0" applyFont="1" applyFill="1" applyBorder="1" applyAlignment="1">
      <alignment horizontal="right" vertical="center"/>
    </xf>
    <xf numFmtId="167" fontId="88" fillId="0" borderId="30" xfId="0" applyNumberFormat="1" applyFont="1" applyFill="1" applyBorder="1" applyAlignment="1">
      <alignment horizontal="right"/>
    </xf>
    <xf numFmtId="167" fontId="88" fillId="0" borderId="157" xfId="0" applyNumberFormat="1" applyFont="1" applyFill="1" applyBorder="1" applyAlignment="1">
      <alignment horizontal="right" vertical="center"/>
    </xf>
    <xf numFmtId="0" fontId="51" fillId="0" borderId="30" xfId="0" applyFont="1" applyFill="1" applyBorder="1" applyAlignment="1">
      <alignment horizontal="center" vertical="center"/>
    </xf>
    <xf numFmtId="0" fontId="51" fillId="0" borderId="115" xfId="0" applyFont="1" applyFill="1" applyBorder="1" applyAlignment="1">
      <alignment horizontal="center" vertical="center"/>
    </xf>
    <xf numFmtId="0" fontId="51" fillId="0" borderId="115" xfId="0" applyFont="1" applyFill="1" applyBorder="1" applyAlignment="1">
      <alignment horizontal="center" vertical="center" wrapText="1"/>
    </xf>
    <xf numFmtId="0" fontId="70" fillId="0" borderId="30" xfId="0" applyFont="1" applyFill="1" applyBorder="1" applyAlignment="1">
      <alignment horizontal="center" vertical="center"/>
    </xf>
    <xf numFmtId="0" fontId="70" fillId="0" borderId="40" xfId="0" applyFont="1" applyFill="1" applyBorder="1" applyAlignment="1">
      <alignment horizontal="center" vertical="center"/>
    </xf>
    <xf numFmtId="0" fontId="50" fillId="0" borderId="102" xfId="0" applyFont="1" applyFill="1" applyBorder="1" applyAlignment="1">
      <alignment horizontal="center" vertical="center"/>
    </xf>
    <xf numFmtId="0" fontId="83" fillId="0" borderId="102" xfId="0" applyFont="1" applyFill="1" applyBorder="1" applyAlignment="1">
      <alignment horizontal="center" vertical="center" wrapText="1"/>
    </xf>
    <xf numFmtId="3" fontId="86" fillId="0" borderId="185" xfId="0" applyNumberFormat="1" applyFont="1" applyFill="1" applyBorder="1" applyAlignment="1">
      <alignment horizontal="right" vertical="center"/>
    </xf>
    <xf numFmtId="3" fontId="86" fillId="0" borderId="150" xfId="0" applyNumberFormat="1" applyFont="1" applyFill="1" applyBorder="1" applyAlignment="1">
      <alignment horizontal="right" vertical="center"/>
    </xf>
    <xf numFmtId="0" fontId="83" fillId="0" borderId="136" xfId="0" applyFont="1" applyFill="1" applyBorder="1" applyAlignment="1">
      <alignment horizontal="right" vertical="center"/>
    </xf>
    <xf numFmtId="0" fontId="83" fillId="0" borderId="150" xfId="0" applyFont="1" applyFill="1" applyBorder="1" applyAlignment="1">
      <alignment horizontal="right" vertical="center"/>
    </xf>
    <xf numFmtId="0" fontId="83" fillId="0" borderId="124" xfId="0" applyFont="1" applyFill="1" applyBorder="1" applyAlignment="1">
      <alignment horizontal="right" vertical="center"/>
    </xf>
    <xf numFmtId="0" fontId="83" fillId="0" borderId="124" xfId="0" applyNumberFormat="1" applyFont="1" applyFill="1" applyBorder="1" applyAlignment="1">
      <alignment horizontal="right" vertical="center"/>
    </xf>
    <xf numFmtId="0" fontId="83" fillId="0" borderId="157" xfId="0" applyFont="1" applyFill="1" applyBorder="1" applyAlignment="1">
      <alignment horizontal="right" vertical="center"/>
    </xf>
    <xf numFmtId="0" fontId="83" fillId="0" borderId="157" xfId="0" applyNumberFormat="1" applyFont="1" applyFill="1" applyBorder="1" applyAlignment="1">
      <alignment horizontal="right" vertical="center"/>
    </xf>
    <xf numFmtId="0" fontId="48" fillId="0" borderId="210" xfId="0" applyFont="1" applyBorder="1" applyAlignment="1">
      <alignment horizontal="left" vertical="center" wrapText="1"/>
    </xf>
    <xf numFmtId="0" fontId="51" fillId="0" borderId="173" xfId="0" applyFont="1" applyBorder="1" applyAlignment="1">
      <alignment horizontal="left" vertical="center" wrapText="1"/>
    </xf>
    <xf numFmtId="0" fontId="83" fillId="0" borderId="102" xfId="0" applyFont="1" applyFill="1" applyBorder="1" applyAlignment="1">
      <alignment horizontal="center" vertical="center" wrapText="1"/>
    </xf>
    <xf numFmtId="0" fontId="83" fillId="0" borderId="0" xfId="0" applyFont="1" applyFill="1" applyBorder="1" applyAlignment="1">
      <alignment horizontal="left" vertical="center" wrapText="1"/>
    </xf>
    <xf numFmtId="0" fontId="134" fillId="0" borderId="0" xfId="0" applyFont="1" applyFill="1" applyBorder="1" applyAlignment="1">
      <alignment vertical="center"/>
    </xf>
    <xf numFmtId="0" fontId="42" fillId="0" borderId="0" xfId="0" applyFont="1" applyFill="1" applyBorder="1" applyAlignment="1">
      <alignment vertical="center"/>
    </xf>
    <xf numFmtId="0" fontId="133" fillId="0" borderId="0" xfId="0" applyFont="1" applyFill="1" applyBorder="1" applyAlignment="1">
      <alignment vertical="center"/>
    </xf>
    <xf numFmtId="0" fontId="72" fillId="0" borderId="30" xfId="0" applyFont="1" applyFill="1" applyBorder="1" applyAlignment="1">
      <alignment horizontal="center" vertical="center"/>
    </xf>
    <xf numFmtId="0" fontId="84" fillId="0" borderId="30" xfId="0" applyFont="1" applyFill="1" applyBorder="1" applyAlignment="1">
      <alignment vertical="center"/>
    </xf>
    <xf numFmtId="0" fontId="84" fillId="0" borderId="29" xfId="0" applyFont="1" applyFill="1" applyBorder="1" applyAlignment="1">
      <alignment vertical="center"/>
    </xf>
    <xf numFmtId="0" fontId="158" fillId="0" borderId="0" xfId="0" applyFont="1" applyFill="1" applyBorder="1" applyAlignment="1">
      <alignment horizontal="left" vertical="center"/>
    </xf>
    <xf numFmtId="0" fontId="158" fillId="0" borderId="0" xfId="0" applyFont="1" applyFill="1" applyBorder="1" applyAlignment="1">
      <alignment vertical="center"/>
    </xf>
    <xf numFmtId="0" fontId="44" fillId="0" borderId="0" xfId="0" applyFont="1" applyFill="1" applyBorder="1" applyAlignment="1">
      <alignment vertical="center"/>
    </xf>
    <xf numFmtId="0" fontId="84" fillId="0" borderId="30" xfId="0" applyFont="1" applyFill="1" applyBorder="1" applyAlignment="1">
      <alignment horizontal="right" vertical="center"/>
    </xf>
    <xf numFmtId="0" fontId="84" fillId="0" borderId="29" xfId="0" applyFont="1" applyFill="1" applyBorder="1" applyAlignment="1">
      <alignment horizontal="right" vertical="center"/>
    </xf>
    <xf numFmtId="0" fontId="72" fillId="0" borderId="40" xfId="0" applyFont="1" applyFill="1" applyBorder="1" applyAlignment="1">
      <alignment horizontal="center" vertical="center"/>
    </xf>
    <xf numFmtId="0" fontId="84" fillId="0" borderId="40" xfId="0" applyFont="1" applyFill="1" applyBorder="1" applyAlignment="1">
      <alignment horizontal="right" vertical="center"/>
    </xf>
    <xf numFmtId="0" fontId="84" fillId="0" borderId="150" xfId="0" applyFont="1" applyFill="1" applyBorder="1" applyAlignment="1">
      <alignment horizontal="right" vertical="center"/>
    </xf>
    <xf numFmtId="0" fontId="44" fillId="0" borderId="51" xfId="0" applyFont="1" applyFill="1" applyBorder="1" applyAlignment="1">
      <alignment vertical="center"/>
    </xf>
    <xf numFmtId="0" fontId="61" fillId="0" borderId="81" xfId="0" applyFont="1" applyFill="1" applyBorder="1" applyAlignment="1">
      <alignment horizontal="center" vertical="center"/>
    </xf>
    <xf numFmtId="0" fontId="83" fillId="0" borderId="90" xfId="0" applyFont="1" applyFill="1" applyBorder="1" applyAlignment="1">
      <alignment horizontal="right" vertical="center"/>
    </xf>
    <xf numFmtId="0" fontId="12" fillId="0" borderId="48" xfId="0" applyFont="1" applyFill="1" applyBorder="1" applyAlignment="1">
      <alignment vertical="center"/>
    </xf>
    <xf numFmtId="0" fontId="61" fillId="0" borderId="30" xfId="0" applyFont="1" applyFill="1" applyBorder="1" applyAlignment="1">
      <alignment horizontal="center" vertical="center"/>
    </xf>
    <xf numFmtId="0" fontId="54" fillId="0" borderId="0" xfId="0" applyFont="1" applyFill="1" applyBorder="1" applyAlignment="1">
      <alignment horizontal="left" vertical="center"/>
    </xf>
    <xf numFmtId="0" fontId="45" fillId="0" borderId="0" xfId="0" applyFont="1" applyFill="1" applyBorder="1" applyAlignment="1">
      <alignment vertical="center"/>
    </xf>
    <xf numFmtId="0" fontId="61" fillId="0" borderId="40" xfId="0" applyFont="1" applyFill="1" applyBorder="1" applyAlignment="1">
      <alignment horizontal="center" vertical="center"/>
    </xf>
    <xf numFmtId="0" fontId="45" fillId="0" borderId="51" xfId="0" applyFont="1" applyFill="1" applyBorder="1" applyAlignment="1">
      <alignment vertical="center"/>
    </xf>
    <xf numFmtId="0" fontId="61" fillId="0" borderId="124" xfId="0" applyFont="1" applyFill="1" applyBorder="1" applyAlignment="1">
      <alignment horizontal="center" vertical="center"/>
    </xf>
    <xf numFmtId="0" fontId="61" fillId="0" borderId="157" xfId="0" applyFont="1" applyFill="1" applyBorder="1" applyAlignment="1">
      <alignment horizontal="center" vertical="center"/>
    </xf>
    <xf numFmtId="0" fontId="12" fillId="0" borderId="0" xfId="0" applyFont="1" applyFill="1" applyAlignment="1">
      <alignment vertical="center"/>
    </xf>
    <xf numFmtId="0" fontId="61" fillId="0" borderId="0" xfId="0" applyFont="1" applyFill="1" applyBorder="1" applyAlignment="1">
      <alignment horizontal="center" vertical="center"/>
    </xf>
    <xf numFmtId="0" fontId="83" fillId="0" borderId="0" xfId="0" applyFont="1" applyFill="1" applyBorder="1" applyAlignment="1">
      <alignment horizontal="right" vertical="center"/>
    </xf>
    <xf numFmtId="0" fontId="12" fillId="0" borderId="0" xfId="0" applyFont="1" applyFill="1" applyBorder="1" applyAlignment="1">
      <alignment vertical="center"/>
    </xf>
    <xf numFmtId="0" fontId="61" fillId="0" borderId="73" xfId="0" applyFont="1" applyFill="1" applyBorder="1" applyAlignment="1">
      <alignment horizontal="center" vertical="center"/>
    </xf>
    <xf numFmtId="0" fontId="83" fillId="0" borderId="87" xfId="0" applyFont="1" applyFill="1" applyBorder="1" applyAlignment="1">
      <alignment horizontal="right" vertical="center"/>
    </xf>
    <xf numFmtId="0" fontId="83" fillId="0" borderId="96" xfId="0" applyFont="1" applyFill="1" applyBorder="1" applyAlignment="1">
      <alignment horizontal="right" vertical="center"/>
    </xf>
    <xf numFmtId="0" fontId="51" fillId="0" borderId="48" xfId="0" applyFont="1" applyFill="1" applyBorder="1" applyAlignment="1">
      <alignment vertical="center"/>
    </xf>
    <xf numFmtId="0" fontId="51" fillId="0" borderId="137" xfId="0" applyFont="1" applyFill="1" applyBorder="1" applyAlignment="1">
      <alignment horizontal="center" vertical="center" wrapText="1"/>
    </xf>
    <xf numFmtId="0" fontId="51" fillId="0" borderId="51" xfId="0" applyFont="1" applyFill="1" applyBorder="1" applyAlignment="1">
      <alignment vertical="center"/>
    </xf>
    <xf numFmtId="0" fontId="70" fillId="0" borderId="187" xfId="0" applyNumberFormat="1" applyFont="1" applyFill="1" applyBorder="1" applyAlignment="1">
      <alignment horizontal="right" vertical="center"/>
    </xf>
    <xf numFmtId="0" fontId="70" fillId="0" borderId="185" xfId="0" applyNumberFormat="1" applyFont="1" applyFill="1" applyBorder="1" applyAlignment="1">
      <alignment horizontal="right" vertical="center"/>
    </xf>
    <xf numFmtId="0" fontId="70" fillId="0" borderId="30" xfId="0" applyNumberFormat="1" applyFont="1" applyFill="1" applyBorder="1" applyAlignment="1">
      <alignment horizontal="right" vertical="center"/>
    </xf>
    <xf numFmtId="0" fontId="51" fillId="0" borderId="124" xfId="0" applyNumberFormat="1" applyFont="1" applyFill="1" applyBorder="1" applyAlignment="1">
      <alignment horizontal="right" vertical="center"/>
    </xf>
    <xf numFmtId="0" fontId="51" fillId="0" borderId="136" xfId="0" applyNumberFormat="1" applyFont="1" applyFill="1" applyBorder="1" applyAlignment="1">
      <alignment horizontal="right" vertical="center"/>
    </xf>
    <xf numFmtId="0" fontId="51" fillId="0" borderId="30" xfId="0" applyNumberFormat="1" applyFont="1" applyFill="1" applyBorder="1" applyAlignment="1">
      <alignment horizontal="right" vertical="center"/>
    </xf>
    <xf numFmtId="0" fontId="51" fillId="0" borderId="29" xfId="0" applyNumberFormat="1" applyFont="1" applyFill="1" applyBorder="1" applyAlignment="1">
      <alignment horizontal="right" vertical="center"/>
    </xf>
    <xf numFmtId="0" fontId="51" fillId="0" borderId="157" xfId="0" applyNumberFormat="1" applyFont="1" applyFill="1" applyBorder="1" applyAlignment="1">
      <alignment horizontal="right" vertical="center"/>
    </xf>
    <xf numFmtId="0" fontId="51" fillId="0" borderId="150" xfId="0" applyNumberFormat="1" applyFont="1" applyFill="1" applyBorder="1" applyAlignment="1">
      <alignment horizontal="right" vertical="center"/>
    </xf>
    <xf numFmtId="0" fontId="51" fillId="0" borderId="124" xfId="0" applyFont="1" applyFill="1" applyBorder="1" applyAlignment="1">
      <alignment horizontal="center" vertical="center"/>
    </xf>
    <xf numFmtId="0" fontId="51" fillId="0" borderId="40" xfId="0" applyNumberFormat="1" applyFont="1" applyFill="1" applyBorder="1" applyAlignment="1">
      <alignment horizontal="right" vertical="center"/>
    </xf>
    <xf numFmtId="0" fontId="51" fillId="0" borderId="29" xfId="0" applyFont="1" applyFill="1" applyBorder="1" applyAlignment="1">
      <alignment horizontal="right" vertical="center"/>
    </xf>
    <xf numFmtId="0" fontId="51" fillId="0" borderId="32" xfId="0" applyFont="1" applyFill="1" applyBorder="1" applyAlignment="1">
      <alignment horizontal="right" vertical="center"/>
    </xf>
    <xf numFmtId="0" fontId="51" fillId="0" borderId="84" xfId="0" applyFont="1" applyFill="1" applyBorder="1" applyAlignment="1">
      <alignment horizontal="right" vertical="center"/>
    </xf>
    <xf numFmtId="0" fontId="51" fillId="0" borderId="54" xfId="0" applyFont="1" applyFill="1" applyBorder="1" applyAlignment="1">
      <alignment horizontal="center" vertical="center"/>
    </xf>
    <xf numFmtId="0" fontId="51" fillId="0" borderId="54" xfId="0" applyFont="1" applyFill="1" applyBorder="1" applyAlignment="1">
      <alignment horizontal="right" vertical="center"/>
    </xf>
    <xf numFmtId="0" fontId="51" fillId="0" borderId="124" xfId="0" applyFont="1" applyFill="1" applyBorder="1" applyAlignment="1">
      <alignment horizontal="right" vertical="center"/>
    </xf>
    <xf numFmtId="0" fontId="51" fillId="0" borderId="136" xfId="0" applyFont="1" applyFill="1" applyBorder="1" applyAlignment="1">
      <alignment horizontal="right" vertical="center"/>
    </xf>
    <xf numFmtId="0" fontId="51" fillId="0" borderId="97" xfId="0" applyFont="1" applyFill="1" applyBorder="1" applyAlignment="1">
      <alignment horizontal="right" vertical="center"/>
    </xf>
    <xf numFmtId="0" fontId="51" fillId="0" borderId="96" xfId="0" applyFont="1" applyFill="1" applyBorder="1" applyAlignment="1">
      <alignment horizontal="right" vertical="center"/>
    </xf>
    <xf numFmtId="0" fontId="39" fillId="0" borderId="0" xfId="0" applyFont="1" applyFill="1" applyBorder="1" applyAlignment="1">
      <alignment horizontal="left" vertical="center"/>
    </xf>
    <xf numFmtId="0" fontId="50" fillId="0" borderId="102" xfId="0" applyFont="1" applyFill="1" applyBorder="1" applyAlignment="1">
      <alignment horizontal="center" vertical="center" wrapText="1"/>
    </xf>
    <xf numFmtId="0" fontId="50" fillId="0" borderId="179" xfId="0" applyFont="1" applyFill="1" applyBorder="1" applyAlignment="1">
      <alignment horizontal="center" vertical="center" wrapText="1"/>
    </xf>
    <xf numFmtId="0" fontId="50" fillId="0" borderId="84" xfId="0" applyNumberFormat="1" applyFont="1" applyFill="1" applyBorder="1" applyAlignment="1">
      <alignment horizontal="right" vertical="center"/>
    </xf>
    <xf numFmtId="0" fontId="42" fillId="0" borderId="0" xfId="0" applyFont="1" applyFill="1" applyBorder="1" applyAlignment="1">
      <alignment horizontal="right" vertical="center"/>
    </xf>
    <xf numFmtId="0" fontId="3" fillId="0" borderId="48" xfId="0" applyFont="1" applyFill="1" applyBorder="1" applyAlignment="1">
      <alignment horizontal="right" vertical="center"/>
    </xf>
    <xf numFmtId="0" fontId="3" fillId="0" borderId="0" xfId="0" applyFont="1" applyFill="1" applyBorder="1" applyAlignment="1">
      <alignment horizontal="right" vertical="center"/>
    </xf>
    <xf numFmtId="0" fontId="50" fillId="0" borderId="32" xfId="0" applyNumberFormat="1" applyFont="1" applyFill="1" applyBorder="1" applyAlignment="1">
      <alignment horizontal="right" vertical="center"/>
    </xf>
    <xf numFmtId="0" fontId="3" fillId="0" borderId="51" xfId="0" applyFont="1" applyFill="1" applyBorder="1" applyAlignment="1">
      <alignment horizontal="right" vertical="center"/>
    </xf>
    <xf numFmtId="0" fontId="50" fillId="0" borderId="124" xfId="0" applyFont="1" applyFill="1" applyBorder="1" applyAlignment="1">
      <alignment horizontal="center" vertical="center"/>
    </xf>
    <xf numFmtId="0" fontId="50" fillId="0" borderId="124" xfId="0" applyNumberFormat="1" applyFont="1" applyFill="1" applyBorder="1" applyAlignment="1">
      <alignment horizontal="right" vertical="center"/>
    </xf>
    <xf numFmtId="0" fontId="3" fillId="0" borderId="0" xfId="0" applyFont="1" applyFill="1" applyAlignment="1">
      <alignment horizontal="right" vertical="center"/>
    </xf>
    <xf numFmtId="0" fontId="50" fillId="0" borderId="0" xfId="0" applyFont="1" applyFill="1" applyBorder="1" applyAlignment="1">
      <alignment horizontal="left" vertical="center"/>
    </xf>
    <xf numFmtId="0" fontId="50" fillId="0" borderId="0" xfId="0" applyFont="1" applyFill="1" applyBorder="1" applyAlignment="1">
      <alignment vertical="center"/>
    </xf>
    <xf numFmtId="0" fontId="50" fillId="0" borderId="73" xfId="0" applyNumberFormat="1" applyFont="1" applyFill="1" applyBorder="1" applyAlignment="1">
      <alignment horizontal="right" vertical="center"/>
    </xf>
    <xf numFmtId="0" fontId="50" fillId="0" borderId="74" xfId="0" applyNumberFormat="1" applyFont="1" applyFill="1" applyBorder="1" applyAlignment="1">
      <alignment horizontal="right" vertical="center"/>
    </xf>
    <xf numFmtId="0" fontId="50" fillId="0" borderId="0" xfId="0" applyFont="1" applyFill="1" applyAlignment="1">
      <alignment horizontal="left" vertical="center"/>
    </xf>
    <xf numFmtId="0" fontId="50" fillId="0" borderId="0" xfId="0" applyFont="1" applyFill="1" applyAlignment="1">
      <alignment vertical="center"/>
    </xf>
    <xf numFmtId="0" fontId="15" fillId="0" borderId="0" xfId="0" applyFont="1" applyFill="1" applyAlignment="1">
      <alignment horizontal="left" vertical="center"/>
    </xf>
    <xf numFmtId="0" fontId="15" fillId="0" borderId="0" xfId="0" applyFont="1" applyFill="1" applyAlignment="1">
      <alignment horizontal="center" vertical="center"/>
    </xf>
    <xf numFmtId="0" fontId="15" fillId="0" borderId="0" xfId="0" applyFont="1" applyFill="1" applyAlignment="1">
      <alignment vertical="center"/>
    </xf>
    <xf numFmtId="0" fontId="15" fillId="0" borderId="0" xfId="0" applyFont="1" applyFill="1" applyBorder="1" applyAlignment="1">
      <alignment vertical="center"/>
    </xf>
    <xf numFmtId="0" fontId="85" fillId="0" borderId="185" xfId="0" applyFont="1" applyFill="1" applyBorder="1" applyAlignment="1">
      <alignment horizontal="right" vertical="center"/>
    </xf>
    <xf numFmtId="0" fontId="85" fillId="0" borderId="150" xfId="0" applyFont="1" applyFill="1" applyBorder="1" applyAlignment="1">
      <alignment horizontal="right" vertical="center"/>
    </xf>
    <xf numFmtId="0" fontId="45" fillId="0" borderId="86" xfId="0" applyFont="1" applyFill="1" applyBorder="1" applyAlignment="1"/>
    <xf numFmtId="0" fontId="56" fillId="0" borderId="0" xfId="0" applyFont="1" applyFill="1" applyBorder="1" applyAlignment="1">
      <alignment vertical="center"/>
    </xf>
    <xf numFmtId="0" fontId="63" fillId="0" borderId="24" xfId="0" applyFont="1" applyFill="1" applyBorder="1" applyAlignment="1">
      <alignment vertical="center"/>
    </xf>
    <xf numFmtId="3" fontId="84" fillId="0" borderId="30" xfId="0" applyNumberFormat="1" applyFont="1" applyFill="1" applyBorder="1" applyAlignment="1">
      <alignment vertical="center"/>
    </xf>
    <xf numFmtId="0" fontId="12" fillId="0" borderId="25" xfId="0" applyFont="1" applyFill="1" applyBorder="1" applyAlignment="1">
      <alignment horizontal="left" vertical="center"/>
    </xf>
    <xf numFmtId="0" fontId="12" fillId="0" borderId="25" xfId="0" applyFont="1" applyFill="1" applyBorder="1" applyAlignment="1">
      <alignment vertical="center"/>
    </xf>
    <xf numFmtId="3" fontId="84" fillId="0" borderId="30" xfId="0" applyNumberFormat="1" applyFont="1" applyFill="1" applyBorder="1" applyAlignment="1">
      <alignment horizontal="right" vertical="center"/>
    </xf>
    <xf numFmtId="3" fontId="84" fillId="0" borderId="40" xfId="0" applyNumberFormat="1" applyFont="1" applyFill="1" applyBorder="1" applyAlignment="1">
      <alignment horizontal="right" vertical="center"/>
    </xf>
    <xf numFmtId="0" fontId="84" fillId="0" borderId="32" xfId="0" applyFont="1" applyFill="1" applyBorder="1" applyAlignment="1">
      <alignment horizontal="right" vertical="center"/>
    </xf>
    <xf numFmtId="0" fontId="83" fillId="0" borderId="94" xfId="0" applyFont="1" applyFill="1" applyBorder="1" applyAlignment="1">
      <alignment horizontal="right" vertical="center"/>
    </xf>
    <xf numFmtId="0" fontId="12" fillId="0" borderId="85" xfId="0" applyFont="1" applyFill="1" applyBorder="1" applyAlignment="1">
      <alignment horizontal="left" vertical="center"/>
    </xf>
    <xf numFmtId="0" fontId="12" fillId="0" borderId="85" xfId="0" applyFont="1" applyFill="1" applyBorder="1" applyAlignment="1">
      <alignment vertical="center"/>
    </xf>
    <xf numFmtId="0" fontId="43" fillId="0" borderId="48" xfId="0" applyFont="1" applyFill="1" applyBorder="1" applyAlignment="1">
      <alignment vertical="center"/>
    </xf>
    <xf numFmtId="0" fontId="45" fillId="0" borderId="0" xfId="0" applyFont="1" applyFill="1" applyBorder="1" applyAlignment="1">
      <alignment horizontal="left" vertical="center"/>
    </xf>
    <xf numFmtId="0" fontId="83" fillId="0" borderId="32" xfId="0" applyFont="1" applyFill="1" applyBorder="1" applyAlignment="1">
      <alignment horizontal="right" vertical="center"/>
    </xf>
    <xf numFmtId="0" fontId="45" fillId="0" borderId="51" xfId="0" applyFont="1" applyFill="1" applyBorder="1" applyAlignment="1">
      <alignment horizontal="left" vertical="center"/>
    </xf>
    <xf numFmtId="0" fontId="12" fillId="0" borderId="0" xfId="0" applyFont="1" applyFill="1" applyAlignment="1">
      <alignment horizontal="left" vertical="center"/>
    </xf>
    <xf numFmtId="0" fontId="12" fillId="0" borderId="24" xfId="0" applyFont="1" applyFill="1" applyBorder="1" applyAlignment="1">
      <alignment horizontal="left" vertical="center"/>
    </xf>
    <xf numFmtId="0" fontId="12" fillId="0" borderId="24" xfId="0" applyFont="1" applyFill="1" applyBorder="1" applyAlignment="1">
      <alignment vertical="center"/>
    </xf>
    <xf numFmtId="0" fontId="12" fillId="0" borderId="0" xfId="0" applyFont="1" applyFill="1" applyBorder="1" applyAlignment="1">
      <alignment horizontal="left" vertical="center"/>
    </xf>
    <xf numFmtId="0" fontId="12" fillId="0" borderId="51" xfId="0" applyFont="1" applyFill="1" applyBorder="1" applyAlignment="1">
      <alignment horizontal="left" vertical="center"/>
    </xf>
    <xf numFmtId="0" fontId="12" fillId="0" borderId="51" xfId="0" applyFont="1" applyFill="1" applyBorder="1" applyAlignment="1">
      <alignment vertical="center"/>
    </xf>
    <xf numFmtId="0" fontId="12" fillId="0" borderId="48" xfId="0" applyFont="1" applyFill="1" applyBorder="1" applyAlignment="1">
      <alignment horizontal="left" vertical="center"/>
    </xf>
    <xf numFmtId="17" fontId="71" fillId="6" borderId="0" xfId="0" applyNumberFormat="1" applyFont="1" applyFill="1" applyAlignment="1">
      <alignment horizontal="center"/>
    </xf>
    <xf numFmtId="0" fontId="71" fillId="6" borderId="0" xfId="0" applyFont="1" applyFill="1" applyAlignment="1">
      <alignment horizontal="center"/>
    </xf>
    <xf numFmtId="0" fontId="72" fillId="6" borderId="0" xfId="0" applyFont="1" applyFill="1" applyAlignment="1">
      <alignment horizontal="center" vertical="center"/>
    </xf>
    <xf numFmtId="0" fontId="71" fillId="6" borderId="0" xfId="0" applyFont="1" applyFill="1" applyAlignment="1">
      <alignment horizontal="center" vertical="center"/>
    </xf>
    <xf numFmtId="0" fontId="71" fillId="6" borderId="0" xfId="0" applyFont="1" applyFill="1" applyAlignment="1">
      <alignment horizontal="center" vertical="center" wrapText="1"/>
    </xf>
    <xf numFmtId="0" fontId="72" fillId="6" borderId="0" xfId="0" applyFont="1" applyFill="1" applyAlignment="1">
      <alignment horizontal="center"/>
    </xf>
    <xf numFmtId="0" fontId="45" fillId="0" borderId="0" xfId="0" applyFont="1" applyAlignment="1">
      <alignment horizontal="justify" vertical="justify" wrapText="1"/>
    </xf>
    <xf numFmtId="0" fontId="70" fillId="0" borderId="0" xfId="0" applyFont="1" applyAlignment="1">
      <alignment horizontal="center" vertical="center"/>
    </xf>
    <xf numFmtId="0" fontId="46" fillId="0" borderId="0" xfId="0" applyFont="1" applyFill="1" applyAlignment="1">
      <alignment horizontal="justify" vertical="justify"/>
    </xf>
    <xf numFmtId="0" fontId="49" fillId="0" borderId="0" xfId="0" applyFont="1" applyAlignment="1">
      <alignment horizontal="justify" vertical="justify" wrapText="1"/>
    </xf>
    <xf numFmtId="0" fontId="45" fillId="0" borderId="0" xfId="0" applyFont="1" applyAlignment="1">
      <alignment horizontal="justify" vertical="justify"/>
    </xf>
    <xf numFmtId="0" fontId="49" fillId="0" borderId="0" xfId="0" applyFont="1" applyAlignment="1">
      <alignment horizontal="justify" vertical="justify"/>
    </xf>
    <xf numFmtId="0" fontId="44" fillId="0" borderId="0" xfId="42" applyFont="1" applyFill="1" applyBorder="1" applyAlignment="1">
      <alignment horizontal="center" vertical="center" wrapText="1"/>
    </xf>
    <xf numFmtId="0" fontId="39" fillId="0" borderId="0" xfId="0" applyFont="1" applyAlignment="1">
      <alignment horizontal="center"/>
    </xf>
    <xf numFmtId="0" fontId="39" fillId="0" borderId="0" xfId="0" applyFont="1" applyAlignment="1">
      <alignment horizontal="center" vertical="justify" wrapText="1"/>
    </xf>
    <xf numFmtId="0" fontId="44" fillId="0" borderId="0" xfId="0" applyFont="1" applyAlignment="1">
      <alignment horizontal="center" vertical="center" wrapText="1"/>
    </xf>
    <xf numFmtId="0" fontId="43" fillId="0" borderId="0" xfId="0" applyFont="1" applyFill="1" applyAlignment="1">
      <alignment horizontal="center" vertical="center"/>
    </xf>
    <xf numFmtId="0" fontId="39" fillId="0" borderId="0" xfId="0" applyFont="1" applyAlignment="1">
      <alignment horizontal="center" vertical="center" wrapText="1"/>
    </xf>
    <xf numFmtId="0" fontId="39" fillId="0" borderId="0" xfId="0" applyFont="1" applyAlignment="1">
      <alignment horizontal="center" vertical="center"/>
    </xf>
    <xf numFmtId="0" fontId="43" fillId="0" borderId="0" xfId="0" applyFont="1" applyAlignment="1">
      <alignment horizontal="center" vertical="center" wrapText="1"/>
    </xf>
    <xf numFmtId="0" fontId="43" fillId="0" borderId="0" xfId="0" applyFont="1" applyAlignment="1">
      <alignment horizontal="center" vertical="center"/>
    </xf>
    <xf numFmtId="0" fontId="39" fillId="0" borderId="0" xfId="0" applyFont="1" applyAlignment="1">
      <alignment horizontal="center" vertical="top"/>
    </xf>
    <xf numFmtId="0" fontId="48" fillId="0" borderId="95" xfId="0" applyFont="1" applyBorder="1" applyAlignment="1">
      <alignment horizontal="left" vertical="center"/>
    </xf>
    <xf numFmtId="0" fontId="48" fillId="0" borderId="40" xfId="0" applyFont="1" applyBorder="1" applyAlignment="1">
      <alignment horizontal="left" vertical="center"/>
    </xf>
    <xf numFmtId="0" fontId="48" fillId="0" borderId="173" xfId="0" applyFont="1" applyFill="1" applyBorder="1" applyAlignment="1">
      <alignment horizontal="left" vertical="center" wrapText="1"/>
    </xf>
    <xf numFmtId="0" fontId="48" fillId="0" borderId="82" xfId="0" applyFont="1" applyBorder="1" applyAlignment="1">
      <alignment horizontal="left" vertical="center"/>
    </xf>
    <xf numFmtId="0" fontId="48" fillId="0" borderId="82" xfId="0" applyFont="1" applyBorder="1" applyAlignment="1">
      <alignment horizontal="left" vertical="center" wrapText="1"/>
    </xf>
    <xf numFmtId="0" fontId="48" fillId="0" borderId="40" xfId="0" applyFont="1" applyBorder="1" applyAlignment="1">
      <alignment horizontal="left" vertical="center" wrapText="1"/>
    </xf>
    <xf numFmtId="0" fontId="48" fillId="0" borderId="210" xfId="0" applyFont="1" applyFill="1" applyBorder="1" applyAlignment="1">
      <alignment horizontal="left" vertical="center" wrapText="1"/>
    </xf>
    <xf numFmtId="0" fontId="48" fillId="0" borderId="124" xfId="0" applyFont="1" applyBorder="1" applyAlignment="1">
      <alignment horizontal="left" vertical="center"/>
    </xf>
    <xf numFmtId="0" fontId="48" fillId="0" borderId="30" xfId="0" applyFont="1" applyBorder="1" applyAlignment="1">
      <alignment horizontal="left" vertical="center"/>
    </xf>
    <xf numFmtId="0" fontId="48" fillId="0" borderId="157" xfId="0" applyFont="1" applyBorder="1" applyAlignment="1">
      <alignment horizontal="left" vertical="center"/>
    </xf>
    <xf numFmtId="0" fontId="48" fillId="6" borderId="138" xfId="0" applyFont="1" applyFill="1" applyBorder="1" applyAlignment="1">
      <alignment horizontal="center" vertical="center" wrapText="1"/>
    </xf>
    <xf numFmtId="0" fontId="48" fillId="6" borderId="115" xfId="0" applyFont="1" applyFill="1" applyBorder="1" applyAlignment="1">
      <alignment horizontal="center" vertical="center" wrapText="1"/>
    </xf>
    <xf numFmtId="0" fontId="48" fillId="6" borderId="137" xfId="0" applyFont="1" applyFill="1" applyBorder="1" applyAlignment="1">
      <alignment horizontal="center" vertical="center" wrapText="1"/>
    </xf>
    <xf numFmtId="0" fontId="48" fillId="0" borderId="157" xfId="0" applyFont="1" applyBorder="1" applyAlignment="1">
      <alignment horizontal="left" vertical="center" wrapText="1"/>
    </xf>
    <xf numFmtId="0" fontId="48" fillId="0" borderId="173" xfId="0" applyFont="1" applyBorder="1" applyAlignment="1">
      <alignment horizontal="left" vertical="center" wrapText="1"/>
    </xf>
    <xf numFmtId="0" fontId="45" fillId="0" borderId="0" xfId="0" applyFont="1" applyAlignment="1">
      <alignment horizontal="center" vertical="center" wrapText="1"/>
    </xf>
    <xf numFmtId="0" fontId="48" fillId="0" borderId="210" xfId="0" applyFont="1" applyBorder="1" applyAlignment="1">
      <alignment horizontal="left" vertical="center" wrapText="1"/>
    </xf>
    <xf numFmtId="0" fontId="50" fillId="0" borderId="0" xfId="0" applyFont="1" applyFill="1" applyAlignment="1">
      <alignment horizontal="center" vertical="top" wrapText="1"/>
    </xf>
    <xf numFmtId="0" fontId="50" fillId="0" borderId="0" xfId="20" applyFont="1" applyFill="1" applyBorder="1" applyAlignment="1">
      <alignment horizontal="center" vertical="top" wrapText="1"/>
    </xf>
    <xf numFmtId="0" fontId="51" fillId="0" borderId="63" xfId="0" applyFont="1" applyBorder="1" applyAlignment="1">
      <alignment horizontal="left" vertical="center" wrapText="1"/>
    </xf>
    <xf numFmtId="0" fontId="51" fillId="0" borderId="95" xfId="0" applyFont="1" applyBorder="1" applyAlignment="1">
      <alignment horizontal="left" vertical="center" wrapText="1"/>
    </xf>
    <xf numFmtId="0" fontId="51" fillId="0" borderId="30" xfId="0" applyFont="1" applyBorder="1" applyAlignment="1">
      <alignment horizontal="left" vertical="center" wrapText="1"/>
    </xf>
    <xf numFmtId="0" fontId="51" fillId="0" borderId="40" xfId="0" applyFont="1" applyBorder="1" applyAlignment="1">
      <alignment horizontal="left" vertical="center" wrapText="1"/>
    </xf>
    <xf numFmtId="0" fontId="50" fillId="0" borderId="0" xfId="20" applyFont="1" applyFill="1" applyBorder="1" applyAlignment="1">
      <alignment horizontal="left" vertical="center" wrapText="1"/>
    </xf>
    <xf numFmtId="0" fontId="50" fillId="0" borderId="20" xfId="20" applyFont="1" applyFill="1" applyBorder="1" applyAlignment="1">
      <alignment horizontal="left" vertical="center" wrapText="1"/>
    </xf>
    <xf numFmtId="0" fontId="51" fillId="0" borderId="63" xfId="0" applyFont="1" applyBorder="1" applyAlignment="1">
      <alignment horizontal="left" vertical="center"/>
    </xf>
    <xf numFmtId="0" fontId="43" fillId="0" borderId="0" xfId="0" applyFont="1" applyAlignment="1">
      <alignment horizontal="center" wrapText="1"/>
    </xf>
    <xf numFmtId="0" fontId="39" fillId="6" borderId="0" xfId="44" applyFont="1" applyFill="1" applyBorder="1" applyAlignment="1">
      <alignment horizontal="left" wrapText="1"/>
    </xf>
    <xf numFmtId="0" fontId="39" fillId="6" borderId="0" xfId="43" applyFont="1" applyFill="1" applyBorder="1" applyAlignment="1">
      <alignment horizontal="left" vertical="center" wrapText="1"/>
    </xf>
    <xf numFmtId="0" fontId="39" fillId="0" borderId="0" xfId="0" applyFont="1" applyAlignment="1">
      <alignment horizontal="left" vertical="top" wrapText="1"/>
    </xf>
    <xf numFmtId="0" fontId="39" fillId="0" borderId="0" xfId="0" applyFont="1" applyAlignment="1">
      <alignment horizontal="justify" vertical="justify" wrapText="1"/>
    </xf>
    <xf numFmtId="0" fontId="40" fillId="0" borderId="0" xfId="0" applyFont="1" applyAlignment="1">
      <alignment vertical="justify"/>
    </xf>
    <xf numFmtId="0" fontId="74" fillId="0" borderId="0" xfId="0" applyFont="1" applyAlignment="1">
      <alignment horizontal="center" vertical="justify"/>
    </xf>
    <xf numFmtId="0" fontId="43" fillId="0" borderId="0" xfId="0" applyFont="1" applyAlignment="1">
      <alignment horizontal="justify" vertical="center"/>
    </xf>
    <xf numFmtId="0" fontId="39" fillId="0" borderId="0" xfId="0" applyFont="1" applyAlignment="1">
      <alignment horizontal="justify" vertical="justify"/>
    </xf>
    <xf numFmtId="0" fontId="43" fillId="0" borderId="0" xfId="0" applyFont="1" applyAlignment="1">
      <alignment horizontal="justify"/>
    </xf>
    <xf numFmtId="0" fontId="44" fillId="0" borderId="0" xfId="0" applyFont="1" applyAlignment="1">
      <alignment horizontal="justify"/>
    </xf>
    <xf numFmtId="0" fontId="43" fillId="0" borderId="0" xfId="0" applyFont="1" applyAlignment="1">
      <alignment horizontal="justify" vertical="justify"/>
    </xf>
    <xf numFmtId="0" fontId="44" fillId="0" borderId="0" xfId="0" applyFont="1" applyAlignment="1">
      <alignment horizontal="justify" vertical="justify"/>
    </xf>
    <xf numFmtId="0" fontId="40" fillId="0" borderId="0" xfId="0" applyFont="1" applyAlignment="1">
      <alignment horizontal="justify" vertical="justify"/>
    </xf>
    <xf numFmtId="0" fontId="43" fillId="0" borderId="0" xfId="0" applyFont="1" applyAlignment="1">
      <alignment vertical="justify"/>
    </xf>
    <xf numFmtId="0" fontId="40" fillId="0" borderId="0" xfId="0" applyFont="1" applyAlignment="1">
      <alignment horizontal="left" vertical="justify"/>
    </xf>
    <xf numFmtId="0" fontId="39" fillId="0" borderId="0" xfId="0" applyFont="1" applyAlignment="1">
      <alignment vertical="justify"/>
    </xf>
    <xf numFmtId="0" fontId="56" fillId="0" borderId="0" xfId="0" applyFont="1" applyAlignment="1">
      <alignment horizontal="center" vertical="center" wrapText="1"/>
    </xf>
    <xf numFmtId="0" fontId="48" fillId="6" borderId="0" xfId="0" applyFont="1" applyFill="1" applyBorder="1" applyAlignment="1">
      <alignment horizontal="left" vertical="center"/>
    </xf>
    <xf numFmtId="0" fontId="48" fillId="0" borderId="0" xfId="0" applyFont="1" applyFill="1" applyAlignment="1">
      <alignment horizontal="center" vertical="top" wrapText="1"/>
    </xf>
    <xf numFmtId="0" fontId="50" fillId="0" borderId="105" xfId="4" applyFont="1" applyFill="1" applyBorder="1" applyAlignment="1">
      <alignment horizontal="center" vertical="center" wrapText="1"/>
    </xf>
    <xf numFmtId="0" fontId="50" fillId="0" borderId="137" xfId="4" applyFont="1" applyFill="1" applyBorder="1" applyAlignment="1">
      <alignment horizontal="center" vertical="center" wrapText="1"/>
    </xf>
    <xf numFmtId="0" fontId="50" fillId="6" borderId="57" xfId="4" applyFont="1" applyFill="1" applyBorder="1" applyAlignment="1">
      <alignment horizontal="center" vertical="center"/>
    </xf>
    <xf numFmtId="0" fontId="50" fillId="6" borderId="56" xfId="4" applyFont="1" applyFill="1" applyBorder="1" applyAlignment="1">
      <alignment horizontal="center" vertical="center"/>
    </xf>
    <xf numFmtId="0" fontId="50" fillId="6" borderId="138" xfId="4" applyFont="1" applyFill="1" applyBorder="1" applyAlignment="1">
      <alignment horizontal="center" vertical="center"/>
    </xf>
    <xf numFmtId="0" fontId="50" fillId="6" borderId="115" xfId="4" applyFont="1" applyFill="1" applyBorder="1" applyAlignment="1">
      <alignment horizontal="center" vertical="center"/>
    </xf>
    <xf numFmtId="168" fontId="50" fillId="0" borderId="29" xfId="3" applyNumberFormat="1" applyFont="1" applyFill="1" applyBorder="1" applyAlignment="1">
      <alignment horizontal="center" vertical="center" wrapText="1"/>
    </xf>
    <xf numFmtId="0" fontId="70" fillId="0" borderId="26" xfId="3" applyFont="1" applyFill="1" applyBorder="1" applyAlignment="1">
      <alignment horizontal="center" vertical="center" wrapText="1"/>
    </xf>
    <xf numFmtId="0" fontId="70" fillId="0" borderId="30" xfId="3" applyFont="1" applyFill="1" applyBorder="1" applyAlignment="1">
      <alignment horizontal="center" vertical="center" wrapText="1"/>
    </xf>
    <xf numFmtId="0" fontId="90" fillId="6" borderId="26" xfId="0" applyFont="1" applyFill="1" applyBorder="1" applyAlignment="1">
      <alignment vertical="center"/>
    </xf>
    <xf numFmtId="0" fontId="90" fillId="6" borderId="30" xfId="0" applyFont="1" applyFill="1" applyBorder="1" applyAlignment="1">
      <alignment vertical="center"/>
    </xf>
    <xf numFmtId="0" fontId="50" fillId="6" borderId="19" xfId="4" applyFont="1" applyFill="1" applyBorder="1" applyAlignment="1">
      <alignment horizontal="center" vertical="center"/>
    </xf>
    <xf numFmtId="0" fontId="48" fillId="0" borderId="0" xfId="20" applyFont="1" applyFill="1" applyBorder="1" applyAlignment="1">
      <alignment horizontal="center" vertical="top" wrapText="1"/>
    </xf>
    <xf numFmtId="0" fontId="90" fillId="6" borderId="135" xfId="0" applyFont="1" applyFill="1" applyBorder="1" applyAlignment="1">
      <alignment vertical="center"/>
    </xf>
    <xf numFmtId="0" fontId="90" fillId="6" borderId="124" xfId="0" applyFont="1" applyFill="1" applyBorder="1" applyAlignment="1">
      <alignment vertical="center"/>
    </xf>
    <xf numFmtId="0" fontId="70" fillId="6" borderId="122" xfId="3" applyFont="1" applyFill="1" applyBorder="1" applyAlignment="1">
      <alignment horizontal="center" vertical="center"/>
    </xf>
    <xf numFmtId="168" fontId="50" fillId="0" borderId="136" xfId="3" applyNumberFormat="1" applyFont="1" applyFill="1" applyBorder="1" applyAlignment="1">
      <alignment horizontal="center" vertical="center" wrapText="1"/>
    </xf>
    <xf numFmtId="168" fontId="50" fillId="0" borderId="32" xfId="3" applyNumberFormat="1" applyFont="1" applyFill="1" applyBorder="1" applyAlignment="1">
      <alignment horizontal="center" vertical="center" wrapText="1"/>
    </xf>
    <xf numFmtId="168" fontId="50" fillId="0" borderId="96" xfId="3" applyNumberFormat="1" applyFont="1" applyFill="1" applyBorder="1" applyAlignment="1">
      <alignment horizontal="center" vertical="center" wrapText="1"/>
    </xf>
    <xf numFmtId="0" fontId="51" fillId="6" borderId="26" xfId="3" applyFont="1" applyFill="1" applyBorder="1" applyAlignment="1">
      <alignment vertical="center"/>
    </xf>
    <xf numFmtId="0" fontId="51" fillId="6" borderId="30" xfId="3" applyFont="1" applyFill="1" applyBorder="1" applyAlignment="1">
      <alignment vertical="center"/>
    </xf>
    <xf numFmtId="0" fontId="90" fillId="6" borderId="26" xfId="0" applyFont="1" applyFill="1" applyBorder="1" applyAlignment="1">
      <alignment vertical="center" wrapText="1"/>
    </xf>
    <xf numFmtId="0" fontId="90" fillId="6" borderId="30" xfId="0" applyFont="1" applyFill="1" applyBorder="1" applyAlignment="1">
      <alignment vertical="center" wrapText="1"/>
    </xf>
    <xf numFmtId="0" fontId="39" fillId="6" borderId="27" xfId="43" applyFont="1" applyFill="1" applyBorder="1" applyAlignment="1">
      <alignment horizontal="left" vertical="center" wrapText="1"/>
    </xf>
    <xf numFmtId="0" fontId="51" fillId="6" borderId="86" xfId="3" applyFont="1" applyFill="1" applyBorder="1" applyAlignment="1">
      <alignment vertical="center"/>
    </xf>
    <xf numFmtId="0" fontId="51" fillId="6" borderId="97" xfId="3" applyFont="1" applyFill="1" applyBorder="1" applyAlignment="1">
      <alignment vertical="center"/>
    </xf>
    <xf numFmtId="0" fontId="51" fillId="6" borderId="26" xfId="3" applyFont="1" applyFill="1" applyBorder="1" applyAlignment="1">
      <alignment vertical="center" wrapText="1"/>
    </xf>
    <xf numFmtId="0" fontId="51" fillId="6" borderId="30" xfId="3" applyFont="1" applyFill="1" applyBorder="1" applyAlignment="1">
      <alignment vertical="center" wrapText="1"/>
    </xf>
    <xf numFmtId="0" fontId="90" fillId="6" borderId="50" xfId="0" applyFont="1" applyFill="1" applyBorder="1" applyAlignment="1">
      <alignment vertical="center" wrapText="1"/>
    </xf>
    <xf numFmtId="0" fontId="90" fillId="6" borderId="40" xfId="0" applyFont="1" applyFill="1" applyBorder="1" applyAlignment="1">
      <alignment vertical="center" wrapText="1"/>
    </xf>
    <xf numFmtId="0" fontId="48" fillId="0" borderId="211" xfId="4" applyFont="1" applyFill="1" applyBorder="1" applyAlignment="1">
      <alignment horizontal="center" vertical="center" wrapText="1"/>
    </xf>
    <xf numFmtId="0" fontId="48" fillId="0" borderId="208" xfId="4" applyFont="1" applyFill="1" applyBorder="1" applyAlignment="1">
      <alignment horizontal="center" vertical="center" wrapText="1"/>
    </xf>
    <xf numFmtId="0" fontId="48" fillId="0" borderId="209" xfId="4" applyFont="1" applyFill="1" applyBorder="1" applyAlignment="1">
      <alignment horizontal="center" vertical="center" wrapText="1"/>
    </xf>
    <xf numFmtId="0" fontId="48" fillId="0" borderId="186" xfId="4" applyFont="1" applyFill="1" applyBorder="1" applyAlignment="1">
      <alignment horizontal="center" vertical="center" wrapText="1"/>
    </xf>
    <xf numFmtId="0" fontId="48" fillId="0" borderId="0" xfId="44" applyFont="1" applyFill="1" applyBorder="1" applyAlignment="1">
      <alignment horizontal="center" vertical="center" wrapText="1"/>
    </xf>
    <xf numFmtId="0" fontId="44" fillId="0" borderId="0" xfId="43" applyFont="1" applyFill="1" applyBorder="1" applyAlignment="1">
      <alignment horizontal="left" vertical="top" wrapText="1"/>
    </xf>
    <xf numFmtId="0" fontId="48" fillId="0" borderId="0" xfId="42" applyFont="1" applyFill="1" applyBorder="1" applyAlignment="1">
      <alignment horizontal="left" vertical="center" wrapText="1"/>
    </xf>
    <xf numFmtId="0" fontId="39" fillId="0" borderId="0" xfId="0" applyFont="1" applyFill="1" applyAlignment="1">
      <alignment horizontal="justify" vertical="top"/>
    </xf>
    <xf numFmtId="0" fontId="45" fillId="0" borderId="105" xfId="0" applyFont="1" applyFill="1" applyBorder="1" applyAlignment="1">
      <alignment horizontal="center" vertical="center" wrapText="1"/>
    </xf>
    <xf numFmtId="0" fontId="45" fillId="0" borderId="29" xfId="0" applyFont="1" applyFill="1" applyBorder="1" applyAlignment="1">
      <alignment horizontal="center" vertical="center" wrapText="1"/>
    </xf>
    <xf numFmtId="0" fontId="45" fillId="0" borderId="108" xfId="0" applyFont="1" applyFill="1" applyBorder="1" applyAlignment="1">
      <alignment horizontal="center" vertical="center" wrapText="1"/>
    </xf>
    <xf numFmtId="0" fontId="45" fillId="0" borderId="19" xfId="0" applyFont="1" applyFill="1" applyBorder="1" applyAlignment="1">
      <alignment horizontal="center" vertical="center"/>
    </xf>
    <xf numFmtId="0" fontId="45" fillId="0" borderId="106" xfId="0" applyFont="1" applyFill="1" applyBorder="1" applyAlignment="1">
      <alignment horizontal="center" vertical="center"/>
    </xf>
    <xf numFmtId="0" fontId="45" fillId="0" borderId="4" xfId="0" applyFont="1" applyFill="1" applyBorder="1" applyAlignment="1">
      <alignment horizontal="center" vertical="center"/>
    </xf>
    <xf numFmtId="0" fontId="45" fillId="0" borderId="107" xfId="0" applyFont="1" applyFill="1" applyBorder="1" applyAlignment="1">
      <alignment horizontal="center" vertical="center"/>
    </xf>
    <xf numFmtId="0" fontId="44" fillId="0" borderId="57" xfId="4" applyFont="1" applyFill="1" applyBorder="1" applyAlignment="1">
      <alignment horizontal="center" vertical="center" wrapText="1"/>
    </xf>
    <xf numFmtId="0" fontId="44" fillId="0" borderId="26" xfId="4" applyFont="1" applyFill="1" applyBorder="1" applyAlignment="1">
      <alignment horizontal="center" vertical="center" wrapText="1"/>
    </xf>
    <xf numFmtId="0" fontId="44" fillId="0" borderId="111" xfId="4" applyFont="1" applyFill="1" applyBorder="1" applyAlignment="1">
      <alignment horizontal="center" vertical="center" wrapText="1"/>
    </xf>
    <xf numFmtId="0" fontId="75" fillId="0" borderId="0" xfId="42" applyFont="1" applyFill="1" applyBorder="1" applyAlignment="1">
      <alignment horizontal="left" vertical="center" wrapText="1"/>
    </xf>
    <xf numFmtId="0" fontId="78" fillId="0" borderId="105" xfId="0" applyFont="1" applyFill="1" applyBorder="1" applyAlignment="1">
      <alignment horizontal="center" vertical="center" wrapText="1"/>
    </xf>
    <xf numFmtId="0" fontId="78" fillId="0" borderId="29" xfId="0" applyFont="1" applyFill="1" applyBorder="1" applyAlignment="1">
      <alignment horizontal="center" vertical="center" wrapText="1"/>
    </xf>
    <xf numFmtId="0" fontId="78" fillId="0" borderId="108" xfId="0" applyFont="1" applyFill="1" applyBorder="1" applyAlignment="1">
      <alignment horizontal="center" vertical="center" wrapText="1"/>
    </xf>
    <xf numFmtId="0" fontId="78" fillId="0" borderId="19" xfId="0" applyFont="1" applyFill="1" applyBorder="1" applyAlignment="1">
      <alignment horizontal="center"/>
    </xf>
    <xf numFmtId="0" fontId="78" fillId="0" borderId="106" xfId="0" applyFont="1" applyFill="1" applyBorder="1" applyAlignment="1">
      <alignment horizontal="center"/>
    </xf>
    <xf numFmtId="0" fontId="78" fillId="0" borderId="4" xfId="0" applyFont="1" applyFill="1" applyBorder="1" applyAlignment="1">
      <alignment horizontal="center"/>
    </xf>
    <xf numFmtId="0" fontId="78" fillId="0" borderId="107" xfId="0" applyFont="1" applyFill="1" applyBorder="1" applyAlignment="1">
      <alignment horizontal="center"/>
    </xf>
    <xf numFmtId="0" fontId="75" fillId="0" borderId="57" xfId="4" applyFont="1" applyFill="1" applyBorder="1" applyAlignment="1">
      <alignment horizontal="center" vertical="center" wrapText="1"/>
    </xf>
    <xf numFmtId="0" fontId="75" fillId="0" borderId="26" xfId="4" applyFont="1" applyFill="1" applyBorder="1" applyAlignment="1">
      <alignment horizontal="center" vertical="center" wrapText="1"/>
    </xf>
    <xf numFmtId="0" fontId="75" fillId="0" borderId="111" xfId="4" applyFont="1" applyFill="1" applyBorder="1" applyAlignment="1">
      <alignment horizontal="center" vertical="center" wrapText="1"/>
    </xf>
    <xf numFmtId="0" fontId="75" fillId="0" borderId="0" xfId="43" applyFont="1" applyFill="1" applyBorder="1" applyAlignment="1">
      <alignment horizontal="left" vertical="top" wrapText="1"/>
    </xf>
    <xf numFmtId="0" fontId="39" fillId="0" borderId="27" xfId="56" applyFont="1" applyFill="1" applyBorder="1" applyAlignment="1">
      <alignment vertical="top" wrapText="1"/>
    </xf>
    <xf numFmtId="0" fontId="135" fillId="0" borderId="0" xfId="0" applyFont="1" applyFill="1" applyAlignment="1">
      <alignment horizontal="justify" vertical="top"/>
    </xf>
    <xf numFmtId="0" fontId="78" fillId="0" borderId="19" xfId="0" applyFont="1" applyFill="1" applyBorder="1" applyAlignment="1">
      <alignment horizontal="center" vertical="center"/>
    </xf>
    <xf numFmtId="0" fontId="78" fillId="0" borderId="106" xfId="0" applyFont="1" applyFill="1" applyBorder="1" applyAlignment="1">
      <alignment horizontal="center" vertical="center"/>
    </xf>
    <xf numFmtId="0" fontId="78" fillId="0" borderId="4" xfId="0" applyFont="1" applyFill="1" applyBorder="1" applyAlignment="1">
      <alignment horizontal="center" vertical="center"/>
    </xf>
    <xf numFmtId="0" fontId="78" fillId="0" borderId="107" xfId="0" applyFont="1" applyFill="1" applyBorder="1" applyAlignment="1">
      <alignment horizontal="center" vertical="center"/>
    </xf>
    <xf numFmtId="0" fontId="54" fillId="0" borderId="0" xfId="0" applyFont="1" applyFill="1" applyBorder="1" applyAlignment="1">
      <alignment horizontal="center" vertical="center"/>
    </xf>
    <xf numFmtId="0" fontId="78" fillId="0" borderId="57" xfId="0" applyFont="1" applyFill="1" applyBorder="1" applyAlignment="1">
      <alignment horizontal="center" vertical="center" wrapText="1"/>
    </xf>
    <xf numFmtId="0" fontId="78" fillId="0" borderId="26" xfId="0" applyFont="1" applyFill="1" applyBorder="1" applyAlignment="1">
      <alignment horizontal="center" vertical="center" wrapText="1"/>
    </xf>
    <xf numFmtId="0" fontId="78" fillId="0" borderId="111" xfId="0" applyFont="1" applyFill="1" applyBorder="1" applyAlignment="1">
      <alignment horizontal="center" vertical="center" wrapText="1"/>
    </xf>
    <xf numFmtId="0" fontId="54" fillId="0" borderId="0" xfId="0" applyFont="1" applyFill="1" applyBorder="1" applyAlignment="1">
      <alignment horizontal="center"/>
    </xf>
    <xf numFmtId="0" fontId="15" fillId="0" borderId="27" xfId="125" applyFont="1" applyFill="1" applyBorder="1" applyAlignment="1">
      <alignment horizontal="left" vertical="center" wrapText="1"/>
    </xf>
    <xf numFmtId="0" fontId="44" fillId="0" borderId="0" xfId="42" applyFont="1" applyFill="1" applyBorder="1" applyAlignment="1">
      <alignment horizontal="left" vertical="center" wrapText="1"/>
    </xf>
    <xf numFmtId="0" fontId="56" fillId="0" borderId="146" xfId="0" applyFont="1" applyFill="1" applyBorder="1" applyAlignment="1">
      <alignment horizontal="center" vertical="center"/>
    </xf>
    <xf numFmtId="0" fontId="56" fillId="0" borderId="148" xfId="0" applyFont="1" applyFill="1" applyBorder="1" applyAlignment="1">
      <alignment horizontal="center" vertical="center"/>
    </xf>
    <xf numFmtId="0" fontId="54" fillId="39" borderId="0" xfId="0" applyFont="1" applyFill="1" applyBorder="1" applyAlignment="1">
      <alignment horizontal="center" vertical="center"/>
    </xf>
    <xf numFmtId="0" fontId="56" fillId="0" borderId="148" xfId="0" applyFont="1" applyBorder="1" applyAlignment="1">
      <alignment horizontal="center" vertical="center"/>
    </xf>
    <xf numFmtId="0" fontId="56" fillId="0" borderId="156" xfId="0" applyFont="1" applyBorder="1" applyAlignment="1">
      <alignment horizontal="center" vertical="center"/>
    </xf>
    <xf numFmtId="0" fontId="48" fillId="0" borderId="152" xfId="4" applyFont="1" applyFill="1" applyBorder="1" applyAlignment="1">
      <alignment horizontal="center" vertical="center" wrapText="1"/>
    </xf>
    <xf numFmtId="0" fontId="48" fillId="0" borderId="153" xfId="4" applyFont="1" applyFill="1" applyBorder="1" applyAlignment="1">
      <alignment horizontal="center" vertical="center" wrapText="1"/>
    </xf>
    <xf numFmtId="0" fontId="48" fillId="0" borderId="102" xfId="4" applyFont="1" applyFill="1" applyBorder="1" applyAlignment="1">
      <alignment horizontal="center" vertical="center" wrapText="1"/>
    </xf>
    <xf numFmtId="0" fontId="56" fillId="0" borderId="152" xfId="0" applyFont="1" applyFill="1" applyBorder="1" applyAlignment="1">
      <alignment horizontal="center" vertical="center"/>
    </xf>
    <xf numFmtId="0" fontId="56" fillId="0" borderId="144" xfId="0" applyFont="1" applyFill="1" applyBorder="1" applyAlignment="1">
      <alignment horizontal="center" vertical="center"/>
    </xf>
    <xf numFmtId="0" fontId="56" fillId="0" borderId="153" xfId="0" applyFont="1" applyFill="1" applyBorder="1" applyAlignment="1">
      <alignment horizontal="center" vertical="center"/>
    </xf>
    <xf numFmtId="0" fontId="56" fillId="0" borderId="147" xfId="0" applyFont="1" applyFill="1" applyBorder="1" applyAlignment="1">
      <alignment horizontal="center" vertical="center"/>
    </xf>
    <xf numFmtId="0" fontId="56" fillId="0" borderId="152" xfId="0" applyFont="1" applyFill="1" applyBorder="1" applyAlignment="1">
      <alignment horizontal="center" vertical="center" wrapText="1"/>
    </xf>
    <xf numFmtId="0" fontId="56" fillId="0" borderId="153" xfId="0" applyFont="1" applyFill="1" applyBorder="1" applyAlignment="1">
      <alignment horizontal="center" vertical="center" wrapText="1"/>
    </xf>
    <xf numFmtId="0" fontId="56" fillId="0" borderId="102" xfId="0" applyFont="1" applyFill="1" applyBorder="1" applyAlignment="1">
      <alignment horizontal="center" vertical="center" wrapText="1"/>
    </xf>
    <xf numFmtId="0" fontId="56" fillId="0" borderId="146" xfId="0" applyFont="1" applyBorder="1" applyAlignment="1">
      <alignment horizontal="center" vertical="center" wrapText="1"/>
    </xf>
    <xf numFmtId="0" fontId="56" fillId="0" borderId="148" xfId="0" applyFont="1" applyBorder="1" applyAlignment="1">
      <alignment horizontal="center" vertical="center" wrapText="1"/>
    </xf>
    <xf numFmtId="0" fontId="56" fillId="0" borderId="154" xfId="0" applyFont="1" applyBorder="1" applyAlignment="1">
      <alignment horizontal="center" vertical="center" wrapText="1"/>
    </xf>
    <xf numFmtId="0" fontId="14" fillId="0" borderId="0" xfId="0" applyFont="1" applyFill="1" applyBorder="1" applyAlignment="1">
      <alignment horizontal="left" vertical="center" wrapText="1"/>
    </xf>
    <xf numFmtId="0" fontId="56" fillId="0" borderId="49" xfId="0" applyFont="1" applyFill="1" applyBorder="1" applyAlignment="1">
      <alignment horizontal="center" vertical="center"/>
    </xf>
    <xf numFmtId="0" fontId="56" fillId="0" borderId="26" xfId="0" applyFont="1" applyFill="1" applyBorder="1" applyAlignment="1">
      <alignment horizontal="center" vertical="center"/>
    </xf>
    <xf numFmtId="0" fontId="56" fillId="0" borderId="50" xfId="0" applyFont="1" applyFill="1" applyBorder="1" applyAlignment="1">
      <alignment horizontal="center" vertical="center"/>
    </xf>
    <xf numFmtId="0" fontId="56" fillId="0" borderId="62" xfId="0" applyFont="1" applyFill="1" applyBorder="1" applyAlignment="1">
      <alignment horizontal="center" vertical="center" wrapText="1"/>
    </xf>
    <xf numFmtId="0" fontId="56" fillId="0" borderId="30" xfId="0" applyFont="1" applyFill="1" applyBorder="1" applyAlignment="1">
      <alignment horizontal="center" vertical="center" wrapText="1"/>
    </xf>
    <xf numFmtId="0" fontId="56" fillId="0" borderId="40" xfId="0" applyFont="1" applyFill="1" applyBorder="1" applyAlignment="1">
      <alignment horizontal="center" vertical="center" wrapText="1"/>
    </xf>
    <xf numFmtId="0" fontId="48" fillId="0" borderId="0" xfId="0" applyFont="1" applyFill="1" applyBorder="1" applyAlignment="1">
      <alignment horizontal="left" wrapText="1"/>
    </xf>
    <xf numFmtId="0" fontId="48" fillId="0" borderId="112" xfId="4" applyFont="1" applyFill="1" applyBorder="1" applyAlignment="1">
      <alignment horizontal="center" vertical="center" wrapText="1"/>
    </xf>
    <xf numFmtId="0" fontId="48" fillId="0" borderId="0" xfId="4" applyFont="1" applyFill="1" applyBorder="1" applyAlignment="1">
      <alignment horizontal="center" vertical="center" wrapText="1"/>
    </xf>
    <xf numFmtId="0" fontId="48" fillId="0" borderId="55" xfId="4" applyFont="1" applyFill="1" applyBorder="1" applyAlignment="1">
      <alignment horizontal="center" vertical="center" wrapText="1"/>
    </xf>
    <xf numFmtId="0" fontId="48" fillId="0" borderId="56" xfId="4" applyFont="1" applyFill="1" applyBorder="1" applyAlignment="1">
      <alignment horizontal="center" vertical="center" wrapText="1"/>
    </xf>
    <xf numFmtId="0" fontId="48" fillId="0" borderId="30" xfId="4" applyFont="1" applyFill="1" applyBorder="1" applyAlignment="1">
      <alignment horizontal="center" vertical="center" wrapText="1"/>
    </xf>
    <xf numFmtId="0" fontId="48" fillId="0" borderId="115" xfId="4" applyFont="1" applyFill="1" applyBorder="1" applyAlignment="1">
      <alignment horizontal="center" vertical="center" wrapText="1"/>
    </xf>
    <xf numFmtId="0" fontId="48" fillId="0" borderId="105" xfId="4" applyFont="1" applyFill="1" applyBorder="1" applyAlignment="1">
      <alignment horizontal="center" vertical="center"/>
    </xf>
    <xf numFmtId="0" fontId="48" fillId="0" borderId="57" xfId="4" applyFont="1" applyFill="1" applyBorder="1" applyAlignment="1">
      <alignment horizontal="center" vertical="center"/>
    </xf>
    <xf numFmtId="0" fontId="48" fillId="0" borderId="32" xfId="4" applyFont="1" applyFill="1" applyBorder="1" applyAlignment="1">
      <alignment horizontal="center" vertical="center"/>
    </xf>
    <xf numFmtId="0" fontId="48" fillId="0" borderId="50" xfId="4" applyFont="1" applyFill="1" applyBorder="1" applyAlignment="1">
      <alignment horizontal="center" vertical="center"/>
    </xf>
    <xf numFmtId="0" fontId="48" fillId="0" borderId="4" xfId="4" applyFont="1" applyFill="1" applyBorder="1" applyAlignment="1">
      <alignment horizontal="center" vertical="center" wrapText="1"/>
    </xf>
    <xf numFmtId="0" fontId="48" fillId="0" borderId="31" xfId="4" applyFont="1" applyFill="1" applyBorder="1" applyAlignment="1">
      <alignment horizontal="center" vertical="center" wrapText="1"/>
    </xf>
    <xf numFmtId="0" fontId="48" fillId="0" borderId="107" xfId="4" applyFont="1" applyFill="1" applyBorder="1" applyAlignment="1">
      <alignment horizontal="center" vertical="center"/>
    </xf>
    <xf numFmtId="0" fontId="48" fillId="0" borderId="113" xfId="4" applyFont="1" applyFill="1" applyBorder="1" applyAlignment="1">
      <alignment horizontal="center" vertical="center"/>
    </xf>
    <xf numFmtId="0" fontId="48" fillId="0" borderId="114" xfId="4" applyFont="1" applyFill="1" applyBorder="1" applyAlignment="1">
      <alignment horizontal="center" vertical="center"/>
    </xf>
    <xf numFmtId="0" fontId="56" fillId="0" borderId="30" xfId="0" applyFont="1" applyFill="1" applyBorder="1" applyAlignment="1">
      <alignment horizontal="center" vertical="center"/>
    </xf>
    <xf numFmtId="0" fontId="56" fillId="0" borderId="40" xfId="0" applyFont="1" applyFill="1" applyBorder="1" applyAlignment="1">
      <alignment horizontal="center" vertical="center"/>
    </xf>
    <xf numFmtId="0" fontId="39" fillId="0" borderId="0" xfId="56" applyFont="1" applyFill="1" applyBorder="1" applyAlignment="1">
      <alignment horizontal="left" vertical="center" wrapText="1"/>
    </xf>
    <xf numFmtId="0" fontId="56" fillId="0" borderId="49" xfId="0" applyFont="1" applyFill="1" applyBorder="1" applyAlignment="1">
      <alignment horizontal="center" vertical="center" wrapText="1"/>
    </xf>
    <xf numFmtId="0" fontId="56" fillId="0" borderId="26" xfId="0" applyFont="1" applyFill="1" applyBorder="1" applyAlignment="1">
      <alignment horizontal="center" vertical="center" wrapText="1"/>
    </xf>
    <xf numFmtId="0" fontId="56" fillId="0" borderId="50" xfId="0" applyFont="1" applyFill="1" applyBorder="1" applyAlignment="1">
      <alignment horizontal="center" vertical="center" wrapText="1"/>
    </xf>
    <xf numFmtId="0" fontId="56" fillId="0" borderId="69" xfId="0" applyFont="1" applyFill="1" applyBorder="1" applyAlignment="1">
      <alignment horizontal="center" vertical="center" wrapText="1"/>
    </xf>
    <xf numFmtId="0" fontId="56" fillId="0" borderId="67" xfId="0" applyFont="1" applyFill="1" applyBorder="1" applyAlignment="1">
      <alignment horizontal="center" vertical="center" wrapText="1"/>
    </xf>
    <xf numFmtId="0" fontId="56" fillId="0" borderId="62" xfId="0" applyFont="1" applyFill="1" applyBorder="1" applyAlignment="1">
      <alignment horizontal="center" vertical="center"/>
    </xf>
    <xf numFmtId="0" fontId="136" fillId="0" borderId="0" xfId="0" applyFont="1" applyAlignment="1">
      <alignment horizontal="center" vertical="center" wrapText="1"/>
    </xf>
    <xf numFmtId="0" fontId="51" fillId="0" borderId="173" xfId="0" applyFont="1" applyBorder="1" applyAlignment="1">
      <alignment horizontal="center" vertical="center"/>
    </xf>
    <xf numFmtId="0" fontId="90" fillId="0" borderId="173" xfId="0" applyFont="1" applyBorder="1" applyAlignment="1">
      <alignment horizontal="center" vertical="center"/>
    </xf>
    <xf numFmtId="0" fontId="90" fillId="0" borderId="174" xfId="0" applyFont="1" applyBorder="1" applyAlignment="1">
      <alignment horizontal="center" vertical="center"/>
    </xf>
    <xf numFmtId="0" fontId="136" fillId="0" borderId="0" xfId="0" applyFont="1" applyAlignment="1">
      <alignment horizontal="center" vertical="center"/>
    </xf>
    <xf numFmtId="0" fontId="50" fillId="0" borderId="0" xfId="0" applyFont="1" applyAlignment="1">
      <alignment horizontal="left" vertical="center" wrapText="1"/>
    </xf>
    <xf numFmtId="0" fontId="51" fillId="0" borderId="210" xfId="0" applyFont="1" applyBorder="1" applyAlignment="1">
      <alignment horizontal="center" vertical="center"/>
    </xf>
    <xf numFmtId="0" fontId="51" fillId="0" borderId="209" xfId="0" applyFont="1" applyBorder="1" applyAlignment="1">
      <alignment horizontal="center" vertical="center"/>
    </xf>
    <xf numFmtId="0" fontId="50" fillId="0" borderId="159" xfId="0" applyFont="1" applyBorder="1" applyAlignment="1">
      <alignment horizontal="center" vertical="center" wrapText="1"/>
    </xf>
    <xf numFmtId="0" fontId="50" fillId="0" borderId="26" xfId="0" applyFont="1" applyBorder="1" applyAlignment="1">
      <alignment horizontal="center" vertical="center" wrapText="1"/>
    </xf>
    <xf numFmtId="0" fontId="50" fillId="0" borderId="208" xfId="0" applyFont="1" applyBorder="1" applyAlignment="1">
      <alignment horizontal="center" vertical="center" wrapText="1"/>
    </xf>
    <xf numFmtId="0" fontId="90" fillId="0" borderId="0" xfId="0" applyFont="1" applyAlignment="1">
      <alignment horizontal="left" wrapText="1"/>
    </xf>
    <xf numFmtId="0" fontId="50" fillId="0" borderId="0" xfId="125" applyFont="1" applyAlignment="1">
      <alignment horizontal="left" wrapText="1"/>
    </xf>
    <xf numFmtId="0" fontId="136" fillId="0" borderId="0" xfId="0" applyFont="1" applyAlignment="1">
      <alignment horizontal="left" wrapText="1"/>
    </xf>
    <xf numFmtId="0" fontId="136" fillId="0" borderId="0" xfId="125" applyFont="1" applyAlignment="1">
      <alignment horizontal="left" wrapText="1"/>
    </xf>
    <xf numFmtId="0" fontId="50" fillId="0" borderId="210" xfId="4" applyFont="1" applyFill="1" applyBorder="1" applyAlignment="1">
      <alignment horizontal="center" vertical="center" wrapText="1"/>
    </xf>
    <xf numFmtId="0" fontId="50" fillId="0" borderId="173" xfId="4" applyFont="1" applyFill="1" applyBorder="1" applyAlignment="1">
      <alignment horizontal="center" vertical="center" wrapText="1"/>
    </xf>
    <xf numFmtId="0" fontId="50" fillId="0" borderId="184" xfId="4" applyFont="1" applyFill="1" applyBorder="1" applyAlignment="1">
      <alignment horizontal="center" vertical="center" wrapText="1"/>
    </xf>
    <xf numFmtId="0" fontId="51" fillId="0" borderId="106" xfId="0" applyFont="1" applyFill="1" applyBorder="1" applyAlignment="1">
      <alignment horizontal="center" vertical="center"/>
    </xf>
    <xf numFmtId="0" fontId="51" fillId="0" borderId="107" xfId="0" applyFont="1" applyFill="1" applyBorder="1" applyAlignment="1">
      <alignment horizontal="center" vertical="center"/>
    </xf>
    <xf numFmtId="0" fontId="51" fillId="0" borderId="0" xfId="0" applyFont="1" applyFill="1" applyAlignment="1">
      <alignment horizontal="left" vertical="center" wrapText="1"/>
    </xf>
    <xf numFmtId="0" fontId="51" fillId="0" borderId="4" xfId="0" applyFont="1" applyFill="1" applyBorder="1" applyAlignment="1">
      <alignment horizontal="center" vertical="center"/>
    </xf>
    <xf numFmtId="0" fontId="51" fillId="0" borderId="31" xfId="0" applyFont="1" applyFill="1" applyBorder="1" applyAlignment="1">
      <alignment horizontal="center" vertical="center"/>
    </xf>
    <xf numFmtId="0" fontId="51" fillId="0" borderId="18" xfId="0" applyFont="1" applyFill="1" applyBorder="1" applyAlignment="1">
      <alignment horizontal="center" vertical="center"/>
    </xf>
    <xf numFmtId="0" fontId="51" fillId="0" borderId="113" xfId="0" applyFont="1" applyFill="1" applyBorder="1" applyAlignment="1">
      <alignment horizontal="center" vertical="center"/>
    </xf>
    <xf numFmtId="0" fontId="51" fillId="0" borderId="110" xfId="0" applyFont="1" applyFill="1" applyBorder="1" applyAlignment="1">
      <alignment horizontal="center" vertical="center"/>
    </xf>
    <xf numFmtId="0" fontId="51" fillId="0" borderId="19" xfId="0" applyFont="1" applyFill="1" applyBorder="1" applyAlignment="1">
      <alignment horizontal="center" vertical="center"/>
    </xf>
    <xf numFmtId="0" fontId="50" fillId="0" borderId="57" xfId="0" applyFont="1" applyFill="1" applyBorder="1" applyAlignment="1">
      <alignment horizontal="center" vertical="center" wrapText="1"/>
    </xf>
    <xf numFmtId="0" fontId="50" fillId="0" borderId="26" xfId="0" applyFont="1" applyFill="1" applyBorder="1" applyAlignment="1">
      <alignment horizontal="center" vertical="center" wrapText="1"/>
    </xf>
    <xf numFmtId="0" fontId="50" fillId="0" borderId="111" xfId="0" applyFont="1" applyFill="1" applyBorder="1" applyAlignment="1">
      <alignment horizontal="center" vertical="center" wrapText="1"/>
    </xf>
    <xf numFmtId="0" fontId="89" fillId="0" borderId="0" xfId="0" applyFont="1" applyFill="1" applyBorder="1" applyAlignment="1">
      <alignment horizontal="left" vertical="center" wrapText="1"/>
    </xf>
    <xf numFmtId="0" fontId="89" fillId="0" borderId="0" xfId="56" applyFont="1" applyFill="1" applyBorder="1" applyAlignment="1">
      <alignment horizontal="left" vertical="center" wrapText="1"/>
    </xf>
    <xf numFmtId="0" fontId="88" fillId="0" borderId="26" xfId="0" applyFont="1" applyFill="1" applyBorder="1" applyAlignment="1">
      <alignment horizontal="center" vertical="center"/>
    </xf>
    <xf numFmtId="0" fontId="88" fillId="0" borderId="50" xfId="0" applyFont="1" applyFill="1" applyBorder="1" applyAlignment="1">
      <alignment horizontal="center" vertical="center"/>
    </xf>
    <xf numFmtId="0" fontId="88" fillId="0" borderId="30" xfId="0" applyFont="1" applyFill="1" applyBorder="1" applyAlignment="1">
      <alignment horizontal="center" vertical="center"/>
    </xf>
    <xf numFmtId="0" fontId="88" fillId="0" borderId="40" xfId="0" applyFont="1" applyFill="1" applyBorder="1" applyAlignment="1">
      <alignment horizontal="center" vertical="center"/>
    </xf>
    <xf numFmtId="0" fontId="89" fillId="0" borderId="49" xfId="56" applyFont="1" applyFill="1" applyBorder="1" applyAlignment="1">
      <alignment horizontal="center" vertical="center"/>
    </xf>
    <xf numFmtId="0" fontId="89" fillId="0" borderId="26" xfId="56" applyFont="1" applyFill="1" applyBorder="1" applyAlignment="1">
      <alignment horizontal="center" vertical="center"/>
    </xf>
    <xf numFmtId="0" fontId="89" fillId="0" borderId="50" xfId="56" applyFont="1" applyFill="1" applyBorder="1" applyAlignment="1">
      <alignment horizontal="center" vertical="center"/>
    </xf>
    <xf numFmtId="0" fontId="88" fillId="0" borderId="62" xfId="3" applyFont="1" applyFill="1" applyBorder="1" applyAlignment="1">
      <alignment horizontal="center" vertical="center"/>
    </xf>
    <xf numFmtId="0" fontId="88" fillId="0" borderId="30" xfId="3" applyFont="1" applyFill="1" applyBorder="1" applyAlignment="1">
      <alignment horizontal="center" vertical="center"/>
    </xf>
    <xf numFmtId="0" fontId="88" fillId="0" borderId="40" xfId="3" applyFont="1" applyFill="1" applyBorder="1" applyAlignment="1">
      <alignment horizontal="center" vertical="center"/>
    </xf>
    <xf numFmtId="0" fontId="89" fillId="0" borderId="49" xfId="125" applyFont="1" applyFill="1" applyBorder="1" applyAlignment="1">
      <alignment horizontal="center" vertical="center"/>
    </xf>
    <xf numFmtId="0" fontId="89" fillId="0" borderId="26" xfId="125" applyFont="1" applyFill="1" applyBorder="1" applyAlignment="1">
      <alignment horizontal="center" vertical="center"/>
    </xf>
    <xf numFmtId="0" fontId="89" fillId="0" borderId="50" xfId="125" applyFont="1" applyFill="1" applyBorder="1" applyAlignment="1">
      <alignment horizontal="center" vertical="center"/>
    </xf>
    <xf numFmtId="0" fontId="89" fillId="0" borderId="62" xfId="125" applyFont="1" applyFill="1" applyBorder="1" applyAlignment="1">
      <alignment horizontal="center" vertical="center"/>
    </xf>
    <xf numFmtId="0" fontId="89" fillId="0" borderId="30" xfId="125" applyFont="1" applyFill="1" applyBorder="1" applyAlignment="1">
      <alignment horizontal="center" vertical="center"/>
    </xf>
    <xf numFmtId="0" fontId="89" fillId="0" borderId="40" xfId="125" applyFont="1" applyFill="1" applyBorder="1" applyAlignment="1">
      <alignment horizontal="center" vertical="center"/>
    </xf>
    <xf numFmtId="0" fontId="88" fillId="0" borderId="49" xfId="0" applyFont="1" applyFill="1" applyBorder="1" applyAlignment="1">
      <alignment horizontal="center" vertical="center"/>
    </xf>
    <xf numFmtId="0" fontId="88" fillId="0" borderId="2" xfId="0" applyFont="1" applyFill="1" applyBorder="1" applyAlignment="1">
      <alignment horizontal="center" vertical="center"/>
    </xf>
    <xf numFmtId="0" fontId="88" fillId="0" borderId="77" xfId="0" applyFont="1" applyFill="1" applyBorder="1" applyAlignment="1">
      <alignment horizontal="center" vertical="center"/>
    </xf>
    <xf numFmtId="0" fontId="88" fillId="0" borderId="62" xfId="0" applyFont="1" applyFill="1" applyBorder="1" applyAlignment="1">
      <alignment horizontal="center" vertical="center"/>
    </xf>
    <xf numFmtId="0" fontId="88" fillId="0" borderId="62" xfId="0" applyFont="1" applyFill="1" applyBorder="1" applyAlignment="1">
      <alignment horizontal="center" vertical="center" wrapText="1"/>
    </xf>
    <xf numFmtId="0" fontId="88" fillId="0" borderId="30" xfId="0" applyFont="1" applyFill="1" applyBorder="1" applyAlignment="1">
      <alignment horizontal="center" vertical="center" wrapText="1"/>
    </xf>
    <xf numFmtId="0" fontId="88" fillId="0" borderId="40" xfId="0" applyFont="1" applyFill="1" applyBorder="1" applyAlignment="1">
      <alignment horizontal="center" vertical="center" wrapText="1"/>
    </xf>
    <xf numFmtId="0" fontId="149" fillId="0" borderId="0" xfId="0" applyFont="1" applyFill="1" applyBorder="1" applyAlignment="1">
      <alignment horizontal="center" vertical="center"/>
    </xf>
    <xf numFmtId="0" fontId="89" fillId="0" borderId="56" xfId="4" applyFont="1" applyFill="1" applyBorder="1" applyAlignment="1">
      <alignment horizontal="center" vertical="center" wrapText="1"/>
    </xf>
    <xf numFmtId="0" fontId="89" fillId="0" borderId="115" xfId="4" applyFont="1" applyFill="1" applyBorder="1" applyAlignment="1">
      <alignment horizontal="center" vertical="center" wrapText="1"/>
    </xf>
    <xf numFmtId="0" fontId="89" fillId="0" borderId="57" xfId="4" applyFont="1" applyFill="1" applyBorder="1" applyAlignment="1">
      <alignment horizontal="center" vertical="center" wrapText="1"/>
    </xf>
    <xf numFmtId="0" fontId="89" fillId="0" borderId="111" xfId="4" applyFont="1" applyFill="1" applyBorder="1" applyAlignment="1">
      <alignment horizontal="center" vertical="center" wrapText="1"/>
    </xf>
    <xf numFmtId="0" fontId="88" fillId="0" borderId="4" xfId="0" applyFont="1" applyFill="1" applyBorder="1" applyAlignment="1">
      <alignment horizontal="center" vertical="center" wrapText="1"/>
    </xf>
    <xf numFmtId="0" fontId="88" fillId="0" borderId="18" xfId="0" applyFont="1" applyFill="1" applyBorder="1" applyAlignment="1">
      <alignment horizontal="center" vertical="center" wrapText="1"/>
    </xf>
    <xf numFmtId="0" fontId="88" fillId="0" borderId="19" xfId="0" applyFont="1" applyFill="1" applyBorder="1" applyAlignment="1">
      <alignment horizontal="center" vertical="center"/>
    </xf>
    <xf numFmtId="0" fontId="89" fillId="0" borderId="0" xfId="125" applyFont="1" applyFill="1" applyBorder="1" applyAlignment="1">
      <alignment horizontal="left" vertical="center" wrapText="1"/>
    </xf>
    <xf numFmtId="0" fontId="89" fillId="0" borderId="0" xfId="43" applyFont="1" applyFill="1" applyBorder="1" applyAlignment="1">
      <alignment horizontal="left" vertical="center" wrapText="1"/>
    </xf>
    <xf numFmtId="0" fontId="96" fillId="0" borderId="0" xfId="0" applyFont="1" applyFill="1" applyAlignment="1">
      <alignment horizontal="left" vertical="center" wrapText="1"/>
    </xf>
    <xf numFmtId="0" fontId="88" fillId="0" borderId="56" xfId="0" applyFont="1" applyFill="1" applyBorder="1" applyAlignment="1">
      <alignment vertical="center" wrapText="1"/>
    </xf>
    <xf numFmtId="0" fontId="88" fillId="0" borderId="115" xfId="0" applyFont="1" applyFill="1" applyBorder="1" applyAlignment="1">
      <alignment vertical="center" wrapText="1"/>
    </xf>
    <xf numFmtId="0" fontId="88" fillId="0" borderId="4" xfId="0" applyFont="1" applyFill="1" applyBorder="1" applyAlignment="1">
      <alignment horizontal="center" vertical="center"/>
    </xf>
    <xf numFmtId="0" fontId="88" fillId="0" borderId="49" xfId="0" applyFont="1" applyFill="1" applyBorder="1" applyAlignment="1">
      <alignment horizontal="center" vertical="center" wrapText="1"/>
    </xf>
    <xf numFmtId="0" fontId="88" fillId="0" borderId="2" xfId="0" applyFont="1" applyFill="1" applyBorder="1" applyAlignment="1">
      <alignment horizontal="center" vertical="center" wrapText="1"/>
    </xf>
    <xf numFmtId="0" fontId="88" fillId="0" borderId="77" xfId="0" applyFont="1" applyFill="1" applyBorder="1" applyAlignment="1">
      <alignment horizontal="center" vertical="center" wrapText="1"/>
    </xf>
    <xf numFmtId="0" fontId="89" fillId="0" borderId="49" xfId="56" applyFont="1" applyFill="1" applyBorder="1" applyAlignment="1">
      <alignment horizontal="center" vertical="center" wrapText="1"/>
    </xf>
    <xf numFmtId="0" fontId="89" fillId="0" borderId="26" xfId="56" applyFont="1" applyFill="1" applyBorder="1" applyAlignment="1">
      <alignment horizontal="center" vertical="center" wrapText="1"/>
    </xf>
    <xf numFmtId="0" fontId="88" fillId="0" borderId="62" xfId="3" applyFont="1" applyFill="1" applyBorder="1" applyAlignment="1">
      <alignment horizontal="center" vertical="center" wrapText="1"/>
    </xf>
    <xf numFmtId="0" fontId="88" fillId="0" borderId="30" xfId="3" applyFont="1" applyFill="1" applyBorder="1" applyAlignment="1">
      <alignment horizontal="center" vertical="center" wrapText="1"/>
    </xf>
    <xf numFmtId="0" fontId="88" fillId="0" borderId="27" xfId="0" applyFont="1" applyFill="1" applyBorder="1" applyAlignment="1">
      <alignment horizontal="left" vertical="center"/>
    </xf>
    <xf numFmtId="0" fontId="88" fillId="0" borderId="0" xfId="0" applyFont="1" applyFill="1" applyBorder="1" applyAlignment="1">
      <alignment horizontal="left" vertical="center"/>
    </xf>
    <xf numFmtId="0" fontId="89" fillId="0" borderId="49" xfId="125" applyFont="1" applyFill="1" applyBorder="1" applyAlignment="1">
      <alignment horizontal="center" vertical="center" wrapText="1"/>
    </xf>
    <xf numFmtId="0" fontId="89" fillId="0" borderId="26" xfId="125" applyFont="1" applyFill="1" applyBorder="1" applyAlignment="1">
      <alignment horizontal="center" vertical="center" wrapText="1"/>
    </xf>
    <xf numFmtId="0" fontId="89" fillId="0" borderId="50" xfId="125" applyFont="1" applyFill="1" applyBorder="1" applyAlignment="1">
      <alignment horizontal="center" vertical="center" wrapText="1"/>
    </xf>
    <xf numFmtId="0" fontId="89" fillId="0" borderId="62" xfId="125" applyFont="1" applyFill="1" applyBorder="1" applyAlignment="1">
      <alignment horizontal="center" vertical="center" wrapText="1"/>
    </xf>
    <xf numFmtId="0" fontId="89" fillId="0" borderId="30" xfId="125" applyFont="1" applyFill="1" applyBorder="1" applyAlignment="1">
      <alignment horizontal="center" vertical="center" wrapText="1"/>
    </xf>
    <xf numFmtId="0" fontId="89" fillId="0" borderId="40" xfId="125" applyFont="1" applyFill="1" applyBorder="1" applyAlignment="1">
      <alignment horizontal="center" vertical="center" wrapText="1"/>
    </xf>
    <xf numFmtId="0" fontId="88" fillId="0" borderId="149" xfId="0" applyFont="1" applyFill="1" applyBorder="1" applyAlignment="1">
      <alignment horizontal="right" vertical="center"/>
    </xf>
    <xf numFmtId="0" fontId="88" fillId="0" borderId="137" xfId="0" applyFont="1" applyFill="1" applyBorder="1" applyAlignment="1">
      <alignment horizontal="right" vertical="center"/>
    </xf>
    <xf numFmtId="0" fontId="88" fillId="0" borderId="151" xfId="0" applyFont="1" applyFill="1" applyBorder="1" applyAlignment="1">
      <alignment horizontal="center" vertical="center" wrapText="1"/>
    </xf>
    <xf numFmtId="0" fontId="88" fillId="0" borderId="115" xfId="0" applyFont="1" applyFill="1" applyBorder="1" applyAlignment="1">
      <alignment horizontal="center" vertical="center" wrapText="1"/>
    </xf>
    <xf numFmtId="0" fontId="89" fillId="0" borderId="151" xfId="4" applyFont="1" applyFill="1" applyBorder="1" applyAlignment="1">
      <alignment horizontal="center" vertical="center" wrapText="1"/>
    </xf>
    <xf numFmtId="0" fontId="89" fillId="0" borderId="159" xfId="4" applyFont="1" applyFill="1" applyBorder="1" applyAlignment="1">
      <alignment horizontal="center" vertical="center" wrapText="1"/>
    </xf>
    <xf numFmtId="0" fontId="89" fillId="0" borderId="138" xfId="4" applyFont="1" applyFill="1" applyBorder="1" applyAlignment="1">
      <alignment horizontal="center" vertical="center" wrapText="1"/>
    </xf>
    <xf numFmtId="0" fontId="88" fillId="0" borderId="26" xfId="0" applyFont="1" applyFill="1" applyBorder="1" applyAlignment="1">
      <alignment horizontal="center" vertical="center" wrapText="1"/>
    </xf>
    <xf numFmtId="0" fontId="88" fillId="0" borderId="50" xfId="0" applyFont="1" applyFill="1" applyBorder="1" applyAlignment="1">
      <alignment horizontal="center" vertical="center" wrapText="1"/>
    </xf>
    <xf numFmtId="0" fontId="88" fillId="0" borderId="144" xfId="0" applyFont="1" applyFill="1" applyBorder="1" applyAlignment="1">
      <alignment horizontal="center" vertical="center" wrapText="1"/>
    </xf>
    <xf numFmtId="0" fontId="88" fillId="0" borderId="146" xfId="0" applyFont="1" applyFill="1" applyBorder="1" applyAlignment="1">
      <alignment horizontal="center" vertical="center" wrapText="1"/>
    </xf>
    <xf numFmtId="0" fontId="88" fillId="0" borderId="152" xfId="0" applyFont="1" applyFill="1" applyBorder="1" applyAlignment="1">
      <alignment horizontal="center" vertical="center"/>
    </xf>
    <xf numFmtId="0" fontId="48" fillId="0" borderId="0" xfId="0" applyFont="1" applyFill="1" applyBorder="1" applyAlignment="1">
      <alignment horizontal="left" vertical="center" wrapText="1"/>
    </xf>
    <xf numFmtId="0" fontId="45" fillId="0" borderId="160" xfId="0" applyFont="1" applyFill="1" applyBorder="1" applyAlignment="1">
      <alignment horizontal="center" vertical="center" wrapText="1"/>
    </xf>
    <xf numFmtId="0" fontId="45" fillId="0" borderId="161" xfId="0" applyFont="1" applyFill="1" applyBorder="1" applyAlignment="1">
      <alignment horizontal="center" vertical="center" wrapText="1"/>
    </xf>
    <xf numFmtId="0" fontId="45" fillId="0" borderId="152" xfId="0" applyFont="1" applyFill="1" applyBorder="1" applyAlignment="1">
      <alignment horizontal="center" vertical="center" wrapText="1"/>
    </xf>
    <xf numFmtId="0" fontId="45" fillId="0" borderId="152" xfId="0" applyFont="1" applyFill="1" applyBorder="1" applyAlignment="1">
      <alignment horizontal="center" vertical="center"/>
    </xf>
    <xf numFmtId="0" fontId="45" fillId="0" borderId="144" xfId="0" applyFont="1" applyFill="1" applyBorder="1" applyAlignment="1">
      <alignment horizontal="center" vertical="center"/>
    </xf>
    <xf numFmtId="0" fontId="45" fillId="0" borderId="159" xfId="0" applyFont="1" applyFill="1" applyBorder="1" applyAlignment="1">
      <alignment horizontal="center" vertical="center" wrapText="1"/>
    </xf>
    <xf numFmtId="0" fontId="45" fillId="0" borderId="138" xfId="0" applyFont="1" applyFill="1" applyBorder="1" applyAlignment="1">
      <alignment horizontal="center" vertical="center" wrapText="1"/>
    </xf>
    <xf numFmtId="0" fontId="56" fillId="0" borderId="152" xfId="0" applyFont="1" applyFill="1" applyBorder="1" applyAlignment="1">
      <alignment horizontal="center"/>
    </xf>
    <xf numFmtId="0" fontId="56" fillId="0" borderId="144" xfId="0" applyFont="1" applyFill="1" applyBorder="1" applyAlignment="1">
      <alignment horizontal="center"/>
    </xf>
    <xf numFmtId="0" fontId="56" fillId="0" borderId="159" xfId="0" applyFont="1" applyFill="1" applyBorder="1" applyAlignment="1">
      <alignment horizontal="center" vertical="center" wrapText="1"/>
    </xf>
    <xf numFmtId="0" fontId="56" fillId="0" borderId="138" xfId="0" applyFont="1" applyFill="1" applyBorder="1" applyAlignment="1">
      <alignment horizontal="center" vertical="center" wrapText="1"/>
    </xf>
    <xf numFmtId="0" fontId="56" fillId="0" borderId="146" xfId="0" applyFont="1" applyFill="1" applyBorder="1" applyAlignment="1">
      <alignment horizontal="center"/>
    </xf>
    <xf numFmtId="0" fontId="39" fillId="0" borderId="0" xfId="43" applyFont="1" applyFill="1" applyBorder="1" applyAlignment="1">
      <alignment horizontal="left" vertical="center"/>
    </xf>
    <xf numFmtId="0" fontId="51" fillId="0" borderId="0" xfId="0" applyFont="1" applyFill="1" applyBorder="1" applyAlignment="1">
      <alignment horizontal="left" vertical="center" wrapText="1"/>
    </xf>
    <xf numFmtId="0" fontId="56" fillId="0" borderId="18" xfId="0" applyFont="1" applyFill="1" applyBorder="1" applyAlignment="1">
      <alignment horizontal="center" vertical="center" wrapText="1"/>
    </xf>
    <xf numFmtId="0" fontId="56" fillId="0" borderId="103" xfId="0" applyFont="1" applyFill="1" applyBorder="1" applyAlignment="1">
      <alignment horizontal="center" vertical="center" wrapText="1"/>
    </xf>
    <xf numFmtId="0" fontId="56" fillId="0" borderId="187" xfId="0" applyFont="1" applyFill="1" applyBorder="1" applyAlignment="1">
      <alignment horizontal="center" vertical="center" wrapText="1"/>
    </xf>
    <xf numFmtId="0" fontId="56" fillId="0" borderId="115" xfId="0" applyFont="1" applyFill="1" applyBorder="1" applyAlignment="1">
      <alignment horizontal="center" vertical="center" wrapText="1"/>
    </xf>
    <xf numFmtId="0" fontId="56" fillId="0" borderId="19" xfId="0" applyFont="1" applyFill="1" applyBorder="1" applyAlignment="1">
      <alignment horizontal="center"/>
    </xf>
    <xf numFmtId="0" fontId="56" fillId="0" borderId="4" xfId="0" applyFont="1" applyFill="1" applyBorder="1" applyAlignment="1">
      <alignment horizontal="center"/>
    </xf>
    <xf numFmtId="0" fontId="39" fillId="0" borderId="27" xfId="0" applyFont="1" applyFill="1" applyBorder="1" applyAlignment="1">
      <alignment horizontal="left"/>
    </xf>
    <xf numFmtId="0" fontId="70" fillId="0" borderId="151" xfId="0" applyFont="1" applyFill="1" applyBorder="1" applyAlignment="1">
      <alignment horizontal="center" vertical="center" wrapText="1"/>
    </xf>
    <xf numFmtId="0" fontId="70" fillId="0" borderId="30" xfId="0" applyFont="1" applyFill="1" applyBorder="1" applyAlignment="1">
      <alignment horizontal="center" vertical="center" wrapText="1"/>
    </xf>
    <xf numFmtId="0" fontId="70" fillId="0" borderId="157" xfId="0" applyFont="1" applyFill="1" applyBorder="1" applyAlignment="1">
      <alignment horizontal="center" vertical="center" wrapText="1"/>
    </xf>
    <xf numFmtId="0" fontId="51" fillId="0" borderId="83" xfId="0" applyFont="1" applyFill="1" applyBorder="1" applyAlignment="1">
      <alignment horizontal="center" vertical="center"/>
    </xf>
    <xf numFmtId="0" fontId="51" fillId="0" borderId="50" xfId="0" applyFont="1" applyFill="1" applyBorder="1" applyAlignment="1">
      <alignment horizontal="center" vertical="center"/>
    </xf>
    <xf numFmtId="0" fontId="51" fillId="0" borderId="81" xfId="0" applyFont="1" applyFill="1" applyBorder="1" applyAlignment="1">
      <alignment horizontal="left" vertical="center" wrapText="1"/>
    </xf>
    <xf numFmtId="0" fontId="51" fillId="0" borderId="40" xfId="0" applyFont="1" applyFill="1" applyBorder="1" applyAlignment="1">
      <alignment horizontal="left" vertical="center" wrapText="1"/>
    </xf>
    <xf numFmtId="0" fontId="51" fillId="0" borderId="57" xfId="0" applyFont="1" applyFill="1" applyBorder="1" applyAlignment="1">
      <alignment horizontal="center" vertical="center"/>
    </xf>
    <xf numFmtId="0" fontId="51" fillId="0" borderId="26" xfId="0" applyFont="1" applyFill="1" applyBorder="1" applyAlignment="1">
      <alignment horizontal="center" vertical="center"/>
    </xf>
    <xf numFmtId="0" fontId="51" fillId="0" borderId="111" xfId="0" applyFont="1" applyFill="1" applyBorder="1" applyAlignment="1">
      <alignment horizontal="center" vertical="center"/>
    </xf>
    <xf numFmtId="0" fontId="51" fillId="0" borderId="112" xfId="0" applyFont="1" applyFill="1" applyBorder="1" applyAlignment="1">
      <alignment horizontal="center" vertical="center"/>
    </xf>
    <xf numFmtId="0" fontId="51" fillId="0" borderId="0" xfId="0" applyFont="1" applyFill="1" applyBorder="1" applyAlignment="1">
      <alignment horizontal="center" vertical="center"/>
    </xf>
    <xf numFmtId="0" fontId="51" fillId="0" borderId="51" xfId="0" applyFont="1" applyFill="1" applyBorder="1" applyAlignment="1">
      <alignment horizontal="center" vertical="center"/>
    </xf>
    <xf numFmtId="0" fontId="51" fillId="0" borderId="30" xfId="0" applyFont="1" applyFill="1" applyBorder="1" applyAlignment="1">
      <alignment horizontal="left" vertical="center" wrapText="1"/>
    </xf>
    <xf numFmtId="0" fontId="51" fillId="0" borderId="2" xfId="0" applyFont="1" applyFill="1" applyBorder="1" applyAlignment="1">
      <alignment horizontal="center" vertical="center"/>
    </xf>
    <xf numFmtId="0" fontId="56" fillId="0" borderId="0" xfId="0" applyFont="1" applyFill="1" applyBorder="1" applyAlignment="1">
      <alignment horizontal="left" vertical="center" wrapText="1"/>
    </xf>
    <xf numFmtId="0" fontId="51" fillId="0" borderId="4" xfId="0" applyFont="1" applyFill="1" applyBorder="1" applyAlignment="1">
      <alignment horizontal="center"/>
    </xf>
    <xf numFmtId="0" fontId="51" fillId="0" borderId="31" xfId="0" applyFont="1" applyFill="1" applyBorder="1" applyAlignment="1">
      <alignment horizontal="center"/>
    </xf>
    <xf numFmtId="0" fontId="51" fillId="0" borderId="107" xfId="0" applyFont="1" applyFill="1" applyBorder="1" applyAlignment="1">
      <alignment horizontal="center"/>
    </xf>
    <xf numFmtId="0" fontId="51" fillId="0" borderId="114" xfId="0" applyFont="1" applyFill="1" applyBorder="1" applyAlignment="1">
      <alignment horizontal="center"/>
    </xf>
    <xf numFmtId="0" fontId="51" fillId="0" borderId="113" xfId="0" applyFont="1" applyFill="1" applyBorder="1" applyAlignment="1">
      <alignment horizontal="center"/>
    </xf>
    <xf numFmtId="0" fontId="90" fillId="0" borderId="95" xfId="0" applyFont="1" applyFill="1" applyBorder="1" applyAlignment="1">
      <alignment horizontal="center" vertical="center"/>
    </xf>
    <xf numFmtId="0" fontId="90" fillId="0" borderId="115" xfId="0" applyFont="1" applyFill="1" applyBorder="1" applyAlignment="1">
      <alignment horizontal="center" vertical="center"/>
    </xf>
    <xf numFmtId="0" fontId="90" fillId="0" borderId="94" xfId="0" applyFont="1" applyFill="1" applyBorder="1" applyAlignment="1">
      <alignment horizontal="center" vertical="center"/>
    </xf>
    <xf numFmtId="0" fontId="90" fillId="0" borderId="108" xfId="0" applyFont="1" applyFill="1" applyBorder="1" applyAlignment="1">
      <alignment horizontal="center" vertical="center"/>
    </xf>
    <xf numFmtId="0" fontId="62" fillId="0" borderId="56" xfId="0" applyFont="1" applyFill="1" applyBorder="1" applyAlignment="1">
      <alignment horizontal="left" vertical="center" wrapText="1"/>
    </xf>
    <xf numFmtId="0" fontId="62" fillId="0" borderId="30" xfId="0" applyFont="1" applyFill="1" applyBorder="1" applyAlignment="1">
      <alignment horizontal="left" vertical="center" wrapText="1"/>
    </xf>
    <xf numFmtId="0" fontId="62" fillId="0" borderId="115" xfId="0" applyFont="1" applyFill="1" applyBorder="1" applyAlignment="1">
      <alignment horizontal="left" vertical="center" wrapText="1"/>
    </xf>
    <xf numFmtId="0" fontId="51" fillId="0" borderId="56" xfId="0" applyFont="1" applyFill="1" applyBorder="1" applyAlignment="1">
      <alignment horizontal="center" vertical="center"/>
    </xf>
    <xf numFmtId="0" fontId="51" fillId="0" borderId="30" xfId="0" applyFont="1" applyFill="1" applyBorder="1" applyAlignment="1">
      <alignment horizontal="center" vertical="center"/>
    </xf>
    <xf numFmtId="0" fontId="51" fillId="0" borderId="115" xfId="0" applyFont="1" applyFill="1" applyBorder="1" applyAlignment="1">
      <alignment horizontal="center" vertical="center"/>
    </xf>
    <xf numFmtId="0" fontId="90" fillId="0" borderId="56" xfId="0" applyFont="1" applyFill="1" applyBorder="1" applyAlignment="1">
      <alignment horizontal="center" vertical="center" wrapText="1"/>
    </xf>
    <xf numFmtId="0" fontId="90" fillId="0" borderId="30" xfId="0" applyFont="1" applyFill="1" applyBorder="1" applyAlignment="1">
      <alignment horizontal="center" vertical="center" wrapText="1"/>
    </xf>
    <xf numFmtId="0" fontId="90" fillId="0" borderId="115" xfId="0" applyFont="1" applyFill="1" applyBorder="1" applyAlignment="1">
      <alignment horizontal="center" vertical="center" wrapText="1"/>
    </xf>
    <xf numFmtId="0" fontId="90" fillId="0" borderId="95" xfId="0" applyFont="1" applyFill="1" applyBorder="1" applyAlignment="1">
      <alignment horizontal="center" vertical="center" wrapText="1"/>
    </xf>
    <xf numFmtId="0" fontId="90" fillId="0" borderId="124" xfId="0" applyFont="1" applyFill="1" applyBorder="1" applyAlignment="1">
      <alignment horizontal="center" vertical="center"/>
    </xf>
    <xf numFmtId="0" fontId="62" fillId="0" borderId="152" xfId="0" applyFont="1" applyFill="1" applyBorder="1" applyAlignment="1">
      <alignment horizontal="left" vertical="center" wrapText="1"/>
    </xf>
    <xf numFmtId="0" fontId="62" fillId="0" borderId="153" xfId="0" applyFont="1" applyFill="1" applyBorder="1" applyAlignment="1">
      <alignment horizontal="left" vertical="center" wrapText="1"/>
    </xf>
    <xf numFmtId="0" fontId="62" fillId="0" borderId="102" xfId="0" applyFont="1" applyFill="1" applyBorder="1" applyAlignment="1">
      <alignment horizontal="left" vertical="center" wrapText="1"/>
    </xf>
    <xf numFmtId="0" fontId="51" fillId="0" borderId="152" xfId="0" applyFont="1" applyFill="1" applyBorder="1" applyAlignment="1">
      <alignment horizontal="center" vertical="center"/>
    </xf>
    <xf numFmtId="0" fontId="51" fillId="0" borderId="153" xfId="0" applyFont="1" applyFill="1" applyBorder="1" applyAlignment="1">
      <alignment horizontal="center" vertical="center"/>
    </xf>
    <xf numFmtId="0" fontId="51" fillId="0" borderId="102" xfId="0" applyFont="1" applyFill="1" applyBorder="1" applyAlignment="1">
      <alignment horizontal="center" vertical="center"/>
    </xf>
    <xf numFmtId="0" fontId="44" fillId="0" borderId="0" xfId="43" applyFont="1" applyFill="1" applyAlignment="1">
      <alignment horizontal="left" vertical="center"/>
    </xf>
    <xf numFmtId="0" fontId="90" fillId="0" borderId="151" xfId="0" applyFont="1" applyFill="1" applyBorder="1" applyAlignment="1">
      <alignment horizontal="center" vertical="center" wrapText="1"/>
    </xf>
    <xf numFmtId="0" fontId="90" fillId="0" borderId="136" xfId="0" applyFont="1" applyFill="1" applyBorder="1" applyAlignment="1">
      <alignment horizontal="center" vertical="center"/>
    </xf>
    <xf numFmtId="0" fontId="90" fillId="0" borderId="137" xfId="0" applyFont="1" applyFill="1" applyBorder="1" applyAlignment="1">
      <alignment horizontal="center" vertical="center"/>
    </xf>
    <xf numFmtId="0" fontId="51" fillId="0" borderId="144" xfId="0" applyFont="1" applyFill="1" applyBorder="1" applyAlignment="1">
      <alignment horizontal="center"/>
    </xf>
    <xf numFmtId="0" fontId="51" fillId="0" borderId="145" xfId="0" applyFont="1" applyFill="1" applyBorder="1" applyAlignment="1">
      <alignment horizontal="center"/>
    </xf>
    <xf numFmtId="0" fontId="90" fillId="0" borderId="124" xfId="0" applyFont="1" applyFill="1" applyBorder="1" applyAlignment="1">
      <alignment horizontal="center" vertical="center" wrapText="1"/>
    </xf>
    <xf numFmtId="0" fontId="51" fillId="0" borderId="147" xfId="0" applyFont="1" applyFill="1" applyBorder="1" applyAlignment="1">
      <alignment horizontal="center"/>
    </xf>
    <xf numFmtId="0" fontId="51" fillId="0" borderId="122" xfId="0" applyFont="1" applyFill="1" applyBorder="1" applyAlignment="1">
      <alignment horizontal="center"/>
    </xf>
    <xf numFmtId="0" fontId="51" fillId="0" borderId="148" xfId="0" applyFont="1" applyFill="1" applyBorder="1" applyAlignment="1">
      <alignment horizontal="center"/>
    </xf>
    <xf numFmtId="0" fontId="51" fillId="0" borderId="77" xfId="0" applyFont="1" applyFill="1" applyBorder="1" applyAlignment="1">
      <alignment horizontal="center" vertical="center"/>
    </xf>
    <xf numFmtId="0" fontId="51" fillId="0" borderId="78" xfId="0" applyFont="1" applyFill="1" applyBorder="1" applyAlignment="1">
      <alignment horizontal="left" vertical="center" wrapText="1"/>
    </xf>
    <xf numFmtId="0" fontId="48" fillId="0" borderId="0" xfId="43" applyFont="1" applyFill="1" applyAlignment="1">
      <alignment horizontal="left" vertical="center"/>
    </xf>
    <xf numFmtId="0" fontId="51" fillId="0" borderId="159" xfId="0" applyFont="1" applyFill="1" applyBorder="1" applyAlignment="1">
      <alignment horizontal="center" vertical="center" wrapText="1"/>
    </xf>
    <xf numFmtId="0" fontId="51" fillId="0" borderId="26" xfId="0" applyFont="1" applyFill="1" applyBorder="1" applyAlignment="1">
      <alignment horizontal="center" vertical="center" wrapText="1"/>
    </xf>
    <xf numFmtId="0" fontId="51" fillId="0" borderId="138" xfId="0" applyFont="1" applyFill="1" applyBorder="1" applyAlignment="1">
      <alignment horizontal="center" vertical="center" wrapText="1"/>
    </xf>
    <xf numFmtId="0" fontId="51" fillId="0" borderId="152" xfId="0" applyFont="1" applyFill="1" applyBorder="1" applyAlignment="1">
      <alignment horizontal="left" vertical="center" wrapText="1"/>
    </xf>
    <xf numFmtId="0" fontId="51" fillId="0" borderId="153" xfId="0" applyFont="1" applyFill="1" applyBorder="1" applyAlignment="1">
      <alignment horizontal="left" vertical="center" wrapText="1"/>
    </xf>
    <xf numFmtId="0" fontId="51" fillId="0" borderId="102" xfId="0" applyFont="1" applyFill="1" applyBorder="1" applyAlignment="1">
      <alignment horizontal="left" vertical="center" wrapText="1"/>
    </xf>
    <xf numFmtId="0" fontId="70" fillId="0" borderId="30" xfId="0" applyFont="1" applyFill="1" applyBorder="1" applyAlignment="1">
      <alignment horizontal="center" vertical="center"/>
    </xf>
    <xf numFmtId="0" fontId="70" fillId="0" borderId="40" xfId="0" applyFont="1" applyFill="1" applyBorder="1" applyAlignment="1">
      <alignment horizontal="center" vertical="center"/>
    </xf>
    <xf numFmtId="0" fontId="51" fillId="0" borderId="144" xfId="0" applyFont="1" applyFill="1" applyBorder="1" applyAlignment="1">
      <alignment horizontal="center" vertical="center"/>
    </xf>
    <xf numFmtId="0" fontId="51" fillId="0" borderId="145" xfId="0" applyFont="1" applyFill="1" applyBorder="1" applyAlignment="1">
      <alignment horizontal="center" vertical="center"/>
    </xf>
    <xf numFmtId="0" fontId="51" fillId="0" borderId="153" xfId="0" applyFont="1" applyFill="1" applyBorder="1" applyAlignment="1">
      <alignment horizontal="center" vertical="center" wrapText="1"/>
    </xf>
    <xf numFmtId="0" fontId="51" fillId="0" borderId="102" xfId="0" applyFont="1" applyFill="1" applyBorder="1" applyAlignment="1">
      <alignment horizontal="center" vertical="center" wrapText="1"/>
    </xf>
    <xf numFmtId="0" fontId="51" fillId="0" borderId="147" xfId="0" applyFont="1" applyFill="1" applyBorder="1" applyAlignment="1">
      <alignment horizontal="center" vertical="center" wrapText="1"/>
    </xf>
    <xf numFmtId="0" fontId="51" fillId="0" borderId="155" xfId="0" applyFont="1" applyFill="1" applyBorder="1" applyAlignment="1">
      <alignment horizontal="center" vertical="center" wrapText="1"/>
    </xf>
    <xf numFmtId="0" fontId="51" fillId="0" borderId="147" xfId="0" applyFont="1" applyFill="1" applyBorder="1" applyAlignment="1">
      <alignment horizontal="center" vertical="center"/>
    </xf>
    <xf numFmtId="0" fontId="51" fillId="0" borderId="122" xfId="0" applyFont="1" applyFill="1" applyBorder="1" applyAlignment="1">
      <alignment horizontal="center" vertical="center"/>
    </xf>
    <xf numFmtId="0" fontId="51" fillId="0" borderId="148" xfId="0" applyFont="1" applyFill="1" applyBorder="1" applyAlignment="1">
      <alignment horizontal="center" vertical="center"/>
    </xf>
    <xf numFmtId="0" fontId="51" fillId="0" borderId="124" xfId="0" applyFont="1" applyFill="1" applyBorder="1" applyAlignment="1">
      <alignment horizontal="center" vertical="center" wrapText="1"/>
    </xf>
    <xf numFmtId="0" fontId="51" fillId="0" borderId="115" xfId="0" applyFont="1" applyFill="1" applyBorder="1" applyAlignment="1">
      <alignment horizontal="center" vertical="center" wrapText="1"/>
    </xf>
    <xf numFmtId="0" fontId="50" fillId="0" borderId="0" xfId="36" applyFont="1" applyFill="1" applyBorder="1" applyAlignment="1">
      <alignment horizontal="left" vertical="center" wrapText="1"/>
    </xf>
    <xf numFmtId="0" fontId="44" fillId="0" borderId="0" xfId="43" applyFont="1" applyFill="1" applyBorder="1" applyAlignment="1">
      <alignment vertical="center" wrapText="1"/>
    </xf>
    <xf numFmtId="0" fontId="14" fillId="0" borderId="0" xfId="0" applyFont="1" applyFill="1" applyAlignment="1">
      <alignment vertical="center" wrapText="1"/>
    </xf>
    <xf numFmtId="0" fontId="39" fillId="0" borderId="0" xfId="125" applyFont="1" applyFill="1" applyAlignment="1">
      <alignment vertical="center" wrapText="1"/>
    </xf>
    <xf numFmtId="0" fontId="45" fillId="0" borderId="0" xfId="0" applyFont="1" applyFill="1" applyAlignment="1">
      <alignment vertical="center" wrapText="1"/>
    </xf>
    <xf numFmtId="0" fontId="39" fillId="0" borderId="0" xfId="3" applyFont="1" applyFill="1" applyBorder="1" applyAlignment="1"/>
    <xf numFmtId="0" fontId="39" fillId="6" borderId="0" xfId="3" applyFont="1" applyFill="1" applyBorder="1" applyAlignment="1"/>
    <xf numFmtId="0" fontId="14" fillId="6" borderId="0" xfId="0" applyFont="1" applyFill="1" applyAlignment="1">
      <alignment vertical="center" wrapText="1"/>
    </xf>
    <xf numFmtId="0" fontId="39" fillId="6" borderId="0" xfId="125" applyFont="1" applyFill="1" applyAlignment="1">
      <alignment vertical="center" wrapText="1"/>
    </xf>
    <xf numFmtId="0" fontId="15" fillId="0" borderId="0" xfId="0" applyFont="1" applyFill="1" applyBorder="1" applyAlignment="1" applyProtection="1">
      <alignment horizontal="left" vertical="center" wrapText="1"/>
    </xf>
    <xf numFmtId="0" fontId="15" fillId="0" borderId="125" xfId="0" applyFont="1" applyFill="1" applyBorder="1" applyAlignment="1" applyProtection="1">
      <alignment horizontal="center" vertical="center" wrapText="1"/>
    </xf>
    <xf numFmtId="0" fontId="15" fillId="0" borderId="126"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0" borderId="21" xfId="0" applyFont="1" applyFill="1" applyBorder="1" applyAlignment="1" applyProtection="1">
      <alignment horizontal="center" vertical="center" wrapText="1"/>
    </xf>
    <xf numFmtId="0" fontId="15" fillId="0" borderId="131" xfId="0" applyFont="1" applyFill="1" applyBorder="1" applyAlignment="1" applyProtection="1">
      <alignment horizontal="center" vertical="center" wrapText="1"/>
    </xf>
    <xf numFmtId="0" fontId="15" fillId="0" borderId="132" xfId="0" applyFont="1" applyFill="1" applyBorder="1" applyAlignment="1" applyProtection="1">
      <alignment horizontal="center" vertical="center" wrapText="1"/>
    </xf>
    <xf numFmtId="0" fontId="15" fillId="0" borderId="127" xfId="0" applyFont="1" applyFill="1" applyBorder="1" applyAlignment="1" applyProtection="1">
      <alignment horizontal="center" vertical="center"/>
    </xf>
    <xf numFmtId="0" fontId="15" fillId="0" borderId="126" xfId="0" applyFont="1" applyFill="1" applyBorder="1" applyAlignment="1" applyProtection="1">
      <alignment horizontal="center" vertical="center"/>
    </xf>
    <xf numFmtId="0" fontId="15" fillId="0" borderId="121" xfId="0" applyFont="1" applyFill="1" applyBorder="1" applyAlignment="1" applyProtection="1">
      <alignment horizontal="center" vertical="center"/>
    </xf>
    <xf numFmtId="0" fontId="15" fillId="0" borderId="118" xfId="0" applyFont="1" applyFill="1" applyBorder="1" applyAlignment="1" applyProtection="1">
      <alignment horizontal="center" vertical="center"/>
    </xf>
    <xf numFmtId="0" fontId="15" fillId="0" borderId="117" xfId="0" applyFont="1" applyFill="1" applyBorder="1" applyAlignment="1" applyProtection="1">
      <alignment horizontal="center" vertical="center"/>
    </xf>
    <xf numFmtId="0" fontId="15" fillId="0" borderId="119" xfId="0" applyFont="1" applyFill="1" applyBorder="1" applyAlignment="1" applyProtection="1">
      <alignment horizontal="center" vertical="center"/>
    </xf>
    <xf numFmtId="0" fontId="15" fillId="0" borderId="130" xfId="0" applyFont="1" applyFill="1" applyBorder="1" applyAlignment="1" applyProtection="1">
      <alignment horizontal="center" vertical="center"/>
    </xf>
    <xf numFmtId="0" fontId="15" fillId="0" borderId="134" xfId="0" applyFont="1" applyFill="1" applyBorder="1" applyAlignment="1" applyProtection="1">
      <alignment horizontal="center" vertical="center"/>
    </xf>
    <xf numFmtId="0" fontId="15" fillId="0" borderId="128"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04" fillId="0" borderId="122" xfId="0" applyFont="1" applyFill="1" applyBorder="1" applyAlignment="1">
      <alignment horizontal="center" vertical="center"/>
    </xf>
    <xf numFmtId="0" fontId="104" fillId="0" borderId="123" xfId="0" applyFont="1" applyFill="1" applyBorder="1" applyAlignment="1">
      <alignment horizontal="center" vertical="center"/>
    </xf>
    <xf numFmtId="0" fontId="104" fillId="0" borderId="20" xfId="0" applyFont="1" applyFill="1" applyBorder="1" applyAlignment="1">
      <alignment horizontal="center" vertical="center"/>
    </xf>
    <xf numFmtId="0" fontId="104" fillId="0" borderId="0" xfId="0" applyFont="1" applyFill="1" applyBorder="1" applyAlignment="1">
      <alignment horizontal="center" vertical="center"/>
    </xf>
    <xf numFmtId="0" fontId="15" fillId="0" borderId="0" xfId="125" applyFont="1" applyFill="1" applyAlignment="1">
      <alignment horizontal="left" vertical="top" wrapText="1"/>
    </xf>
    <xf numFmtId="0" fontId="44" fillId="0" borderId="146" xfId="4" applyFont="1" applyFill="1" applyBorder="1" applyAlignment="1">
      <alignment horizontal="left" vertical="center" wrapText="1"/>
    </xf>
    <xf numFmtId="0" fontId="44" fillId="0" borderId="154" xfId="4" applyFont="1" applyFill="1" applyBorder="1" applyAlignment="1">
      <alignment horizontal="left" vertical="center" wrapText="1"/>
    </xf>
    <xf numFmtId="0" fontId="45" fillId="0" borderId="0" xfId="0" applyFont="1" applyFill="1" applyBorder="1" applyAlignment="1">
      <alignment horizontal="center" vertical="center" wrapText="1"/>
    </xf>
    <xf numFmtId="0" fontId="44" fillId="0" borderId="145" xfId="4" applyFont="1" applyFill="1" applyBorder="1" applyAlignment="1">
      <alignment horizontal="center" vertical="center"/>
    </xf>
    <xf numFmtId="0" fontId="44" fillId="0" borderId="0" xfId="0" applyFont="1" applyFill="1" applyBorder="1" applyAlignment="1">
      <alignment horizontal="left" vertical="center" wrapText="1"/>
    </xf>
    <xf numFmtId="0" fontId="13" fillId="0" borderId="49" xfId="0" applyFont="1" applyFill="1" applyBorder="1" applyAlignment="1">
      <alignment horizontal="center" vertical="center" wrapText="1"/>
    </xf>
    <xf numFmtId="0" fontId="13" fillId="0" borderId="26" xfId="0" applyFont="1" applyFill="1" applyBorder="1" applyAlignment="1">
      <alignment horizontal="center" vertical="center" wrapText="1"/>
    </xf>
    <xf numFmtId="0" fontId="13" fillId="0" borderId="69" xfId="0" applyFont="1" applyFill="1" applyBorder="1" applyAlignment="1">
      <alignment horizontal="center" vertical="center" wrapText="1"/>
    </xf>
    <xf numFmtId="0" fontId="13" fillId="0" borderId="62" xfId="0" applyFont="1" applyFill="1" applyBorder="1" applyAlignment="1">
      <alignment horizontal="center" vertical="center" wrapText="1"/>
    </xf>
    <xf numFmtId="0" fontId="13" fillId="0" borderId="30" xfId="0" applyFont="1" applyFill="1" applyBorder="1" applyAlignment="1">
      <alignment horizontal="center" vertical="center" wrapText="1"/>
    </xf>
    <xf numFmtId="0" fontId="13" fillId="0" borderId="67" xfId="0"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3" fillId="0" borderId="40" xfId="0" applyFont="1" applyFill="1" applyBorder="1" applyAlignment="1">
      <alignment horizontal="center" vertical="center" wrapText="1"/>
    </xf>
    <xf numFmtId="0" fontId="15" fillId="0" borderId="27" xfId="0" applyFont="1" applyFill="1" applyBorder="1" applyAlignment="1">
      <alignment horizontal="left" wrapText="1"/>
    </xf>
    <xf numFmtId="0" fontId="15" fillId="0" borderId="0" xfId="0" applyFont="1" applyFill="1" applyAlignment="1">
      <alignment horizontal="left" vertical="top" wrapText="1"/>
    </xf>
    <xf numFmtId="0" fontId="13" fillId="0" borderId="159" xfId="0" applyFont="1" applyFill="1" applyBorder="1" applyAlignment="1">
      <alignment horizontal="center" vertical="center" wrapText="1"/>
    </xf>
    <xf numFmtId="0" fontId="13" fillId="0" borderId="138" xfId="0" applyFont="1" applyFill="1" applyBorder="1" applyAlignment="1">
      <alignment horizontal="center" vertical="center" wrapText="1"/>
    </xf>
    <xf numFmtId="0" fontId="45" fillId="0" borderId="0" xfId="0" applyFont="1" applyFill="1" applyBorder="1" applyAlignment="1">
      <alignment horizontal="left" vertical="center" wrapText="1"/>
    </xf>
    <xf numFmtId="0" fontId="39" fillId="0" borderId="163" xfId="4" applyFont="1" applyFill="1" applyBorder="1" applyAlignment="1" applyProtection="1">
      <alignment horizontal="center" vertical="center" wrapText="1"/>
    </xf>
    <xf numFmtId="0" fontId="39" fillId="0" borderId="165" xfId="4" applyFont="1" applyFill="1" applyBorder="1" applyAlignment="1" applyProtection="1">
      <alignment horizontal="center" vertical="center" wrapText="1"/>
    </xf>
    <xf numFmtId="0" fontId="39" fillId="0" borderId="163" xfId="4" applyFont="1" applyFill="1" applyBorder="1" applyAlignment="1">
      <alignment horizontal="center" wrapText="1"/>
    </xf>
    <xf numFmtId="0" fontId="39" fillId="0" borderId="164" xfId="4" applyFont="1" applyFill="1" applyBorder="1" applyAlignment="1">
      <alignment horizontal="center" wrapText="1"/>
    </xf>
    <xf numFmtId="0" fontId="39" fillId="0" borderId="162" xfId="4" applyFont="1" applyFill="1" applyBorder="1" applyAlignment="1" applyProtection="1">
      <alignment horizontal="center" vertical="center" wrapText="1"/>
    </xf>
    <xf numFmtId="0" fontId="39" fillId="0" borderId="21" xfId="4" applyFont="1" applyFill="1" applyBorder="1" applyAlignment="1" applyProtection="1">
      <alignment horizontal="center" vertical="center" wrapText="1"/>
    </xf>
    <xf numFmtId="0" fontId="39" fillId="0" borderId="167" xfId="4" applyFont="1" applyFill="1" applyBorder="1" applyAlignment="1" applyProtection="1">
      <alignment horizontal="center" vertical="center" wrapText="1"/>
    </xf>
    <xf numFmtId="0" fontId="44" fillId="0" borderId="174" xfId="4" applyFont="1" applyFill="1" applyBorder="1" applyAlignment="1">
      <alignment horizontal="center"/>
    </xf>
    <xf numFmtId="0" fontId="44" fillId="0" borderId="175" xfId="4" applyFont="1" applyFill="1" applyBorder="1" applyAlignment="1">
      <alignment horizontal="center"/>
    </xf>
    <xf numFmtId="0" fontId="44" fillId="0" borderId="176" xfId="4" applyFont="1" applyFill="1" applyBorder="1" applyAlignment="1">
      <alignment horizontal="center"/>
    </xf>
    <xf numFmtId="0" fontId="44" fillId="0" borderId="173" xfId="4" applyFont="1" applyFill="1" applyBorder="1" applyAlignment="1">
      <alignment horizontal="center"/>
    </xf>
    <xf numFmtId="0" fontId="45" fillId="0" borderId="0" xfId="0" applyFont="1" applyFill="1" applyAlignment="1">
      <alignment horizontal="center"/>
    </xf>
    <xf numFmtId="0" fontId="44" fillId="0" borderId="146" xfId="4" applyFont="1" applyFill="1" applyBorder="1" applyAlignment="1">
      <alignment horizontal="center" vertical="center" wrapText="1"/>
    </xf>
    <xf numFmtId="0" fontId="44" fillId="0" borderId="148" xfId="4" applyFont="1" applyFill="1" applyBorder="1" applyAlignment="1">
      <alignment horizontal="center" vertical="center" wrapText="1"/>
    </xf>
    <xf numFmtId="0" fontId="44" fillId="0" borderId="172" xfId="4" applyFont="1" applyFill="1" applyBorder="1" applyAlignment="1">
      <alignment horizontal="center" vertical="center" wrapText="1"/>
    </xf>
    <xf numFmtId="0" fontId="44" fillId="0" borderId="177" xfId="4" applyFont="1" applyFill="1" applyBorder="1" applyAlignment="1">
      <alignment horizontal="center" vertical="center" wrapText="1"/>
    </xf>
    <xf numFmtId="0" fontId="44" fillId="0" borderId="146" xfId="4" applyFont="1" applyFill="1" applyBorder="1" applyAlignment="1">
      <alignment horizontal="center"/>
    </xf>
    <xf numFmtId="0" fontId="44" fillId="0" borderId="19" xfId="4" applyFont="1" applyFill="1" applyBorder="1" applyAlignment="1">
      <alignment horizontal="center"/>
    </xf>
    <xf numFmtId="0" fontId="44" fillId="0" borderId="144" xfId="4" applyFont="1" applyFill="1" applyBorder="1" applyAlignment="1">
      <alignment horizontal="center"/>
    </xf>
    <xf numFmtId="0" fontId="44" fillId="0" borderId="153" xfId="4" applyFont="1" applyFill="1" applyBorder="1" applyAlignment="1">
      <alignment horizontal="center"/>
    </xf>
    <xf numFmtId="0" fontId="44" fillId="0" borderId="171" xfId="4" applyFont="1" applyFill="1" applyBorder="1" applyAlignment="1">
      <alignment horizontal="center"/>
    </xf>
    <xf numFmtId="0" fontId="44" fillId="0" borderId="172" xfId="4" applyFont="1" applyFill="1" applyBorder="1" applyAlignment="1">
      <alignment horizontal="center"/>
    </xf>
    <xf numFmtId="0" fontId="44" fillId="0" borderId="173" xfId="4" applyFont="1" applyFill="1" applyBorder="1" applyAlignment="1">
      <alignment horizontal="center" vertical="center" wrapText="1"/>
    </xf>
    <xf numFmtId="0" fontId="44" fillId="0" borderId="0" xfId="43" applyFont="1" applyFill="1" applyBorder="1" applyAlignment="1">
      <alignment horizontal="left" vertical="center" wrapText="1"/>
    </xf>
    <xf numFmtId="0" fontId="44" fillId="0" borderId="147" xfId="4" applyFont="1" applyFill="1" applyBorder="1" applyAlignment="1">
      <alignment horizontal="center"/>
    </xf>
    <xf numFmtId="0" fontId="44" fillId="0" borderId="159" xfId="4" applyFont="1" applyFill="1" applyBorder="1" applyAlignment="1">
      <alignment horizontal="center" vertical="center" wrapText="1"/>
    </xf>
    <xf numFmtId="0" fontId="44" fillId="0" borderId="2" xfId="4" applyFont="1" applyFill="1" applyBorder="1" applyAlignment="1">
      <alignment horizontal="center" vertical="center" wrapText="1"/>
    </xf>
    <xf numFmtId="0" fontId="44" fillId="0" borderId="138" xfId="4" applyFont="1" applyFill="1" applyBorder="1" applyAlignment="1">
      <alignment horizontal="center" vertical="center" wrapText="1"/>
    </xf>
    <xf numFmtId="0" fontId="44" fillId="0" borderId="153" xfId="4" applyFont="1" applyFill="1" applyBorder="1" applyAlignment="1">
      <alignment horizontal="center" vertical="center" wrapText="1"/>
    </xf>
    <xf numFmtId="0" fontId="44" fillId="0" borderId="170" xfId="4" applyFont="1" applyFill="1" applyBorder="1" applyAlignment="1">
      <alignment horizontal="center" vertical="center" wrapText="1"/>
    </xf>
    <xf numFmtId="0" fontId="44" fillId="0" borderId="0" xfId="0" applyFont="1" applyFill="1" applyBorder="1" applyAlignment="1" applyProtection="1">
      <alignment horizontal="left" vertical="center" wrapText="1"/>
    </xf>
    <xf numFmtId="0" fontId="44" fillId="0" borderId="146" xfId="4" applyFont="1" applyFill="1" applyBorder="1" applyAlignment="1" applyProtection="1">
      <alignment horizontal="center" vertical="center"/>
    </xf>
    <xf numFmtId="0" fontId="44" fillId="0" borderId="148" xfId="4" applyFont="1" applyFill="1" applyBorder="1" applyAlignment="1" applyProtection="1">
      <alignment horizontal="center" vertical="center"/>
    </xf>
    <xf numFmtId="0" fontId="44" fillId="0" borderId="177" xfId="4" applyFont="1" applyFill="1" applyBorder="1" applyAlignment="1" applyProtection="1">
      <alignment horizontal="center" vertical="center"/>
    </xf>
    <xf numFmtId="0" fontId="44" fillId="0" borderId="19" xfId="4" applyFont="1" applyFill="1" applyBorder="1" applyAlignment="1" applyProtection="1">
      <alignment horizontal="center"/>
    </xf>
    <xf numFmtId="0" fontId="44" fillId="0" borderId="144" xfId="4" applyFont="1" applyFill="1" applyBorder="1" applyAlignment="1" applyProtection="1">
      <alignment horizontal="center"/>
    </xf>
    <xf numFmtId="0" fontId="44" fillId="0" borderId="173" xfId="0" applyFont="1" applyFill="1" applyBorder="1" applyAlignment="1">
      <alignment horizontal="center"/>
    </xf>
    <xf numFmtId="0" fontId="44" fillId="0" borderId="174" xfId="0" applyFont="1" applyFill="1" applyBorder="1" applyAlignment="1">
      <alignment horizontal="center"/>
    </xf>
    <xf numFmtId="0" fontId="44" fillId="0" borderId="175" xfId="0" applyFont="1" applyFill="1" applyBorder="1" applyAlignment="1">
      <alignment horizontal="center"/>
    </xf>
    <xf numFmtId="0" fontId="44" fillId="0" borderId="174" xfId="4" quotePrefix="1" applyFont="1" applyFill="1" applyBorder="1" applyAlignment="1">
      <alignment horizontal="center" vertical="center"/>
    </xf>
    <xf numFmtId="0" fontId="44" fillId="0" borderId="172" xfId="4" quotePrefix="1" applyFont="1" applyFill="1" applyBorder="1" applyAlignment="1">
      <alignment horizontal="center" vertical="center"/>
    </xf>
    <xf numFmtId="0" fontId="44" fillId="0" borderId="172" xfId="0" applyFont="1" applyFill="1" applyBorder="1" applyAlignment="1">
      <alignment horizontal="center"/>
    </xf>
    <xf numFmtId="0" fontId="48" fillId="0" borderId="159" xfId="4" applyFont="1" applyFill="1" applyBorder="1" applyAlignment="1">
      <alignment horizontal="center" vertical="center"/>
    </xf>
    <xf numFmtId="0" fontId="48" fillId="0" borderId="138" xfId="4" applyFont="1" applyFill="1" applyBorder="1" applyAlignment="1">
      <alignment horizontal="center" vertical="center"/>
    </xf>
    <xf numFmtId="0" fontId="44" fillId="0" borderId="0" xfId="43" applyFont="1" applyFill="1" applyAlignment="1">
      <alignment horizontal="left" vertical="center" wrapText="1"/>
    </xf>
    <xf numFmtId="0" fontId="48" fillId="0" borderId="145" xfId="4" applyFont="1" applyFill="1" applyBorder="1" applyAlignment="1">
      <alignment horizontal="center" vertical="center"/>
    </xf>
    <xf numFmtId="0" fontId="141" fillId="0" borderId="0" xfId="0" applyFont="1" applyFill="1" applyBorder="1" applyAlignment="1">
      <alignment horizontal="center" vertical="center"/>
    </xf>
    <xf numFmtId="0" fontId="141" fillId="0" borderId="0" xfId="0" applyFont="1" applyFill="1" applyBorder="1" applyAlignment="1">
      <alignment horizontal="center" vertical="center" textRotation="90"/>
    </xf>
    <xf numFmtId="0" fontId="50" fillId="0" borderId="146" xfId="0" applyFont="1" applyFill="1" applyBorder="1" applyAlignment="1">
      <alignment horizontal="center" vertical="center"/>
    </xf>
    <xf numFmtId="0" fontId="50" fillId="0" borderId="177" xfId="0" applyFont="1" applyFill="1" applyBorder="1" applyAlignment="1">
      <alignment horizontal="center" vertical="center"/>
    </xf>
    <xf numFmtId="0" fontId="50" fillId="0" borderId="19" xfId="0" applyFont="1" applyFill="1" applyBorder="1" applyAlignment="1">
      <alignment horizontal="center" vertical="center"/>
    </xf>
    <xf numFmtId="0" fontId="50" fillId="0" borderId="102" xfId="0" applyFont="1" applyFill="1" applyBorder="1" applyAlignment="1">
      <alignment horizontal="center" vertical="center"/>
    </xf>
    <xf numFmtId="0" fontId="50" fillId="0" borderId="19" xfId="0" applyFont="1" applyFill="1" applyBorder="1" applyAlignment="1">
      <alignment horizontal="center"/>
    </xf>
    <xf numFmtId="0" fontId="50" fillId="0" borderId="144" xfId="0" applyFont="1" applyFill="1" applyBorder="1" applyAlignment="1">
      <alignment horizontal="center"/>
    </xf>
    <xf numFmtId="0" fontId="50" fillId="0" borderId="83" xfId="0" applyFont="1" applyFill="1" applyBorder="1" applyAlignment="1">
      <alignment horizontal="left" vertical="center"/>
    </xf>
    <xf numFmtId="0" fontId="50" fillId="0" borderId="26" xfId="0" applyFont="1" applyFill="1" applyBorder="1" applyAlignment="1">
      <alignment horizontal="left" vertical="center"/>
    </xf>
    <xf numFmtId="0" fontId="50" fillId="0" borderId="50" xfId="0" applyFont="1" applyFill="1" applyBorder="1" applyAlignment="1">
      <alignment horizontal="left" vertical="center"/>
    </xf>
    <xf numFmtId="0" fontId="47" fillId="0" borderId="2" xfId="20" applyFont="1" applyFill="1" applyBorder="1" applyAlignment="1">
      <alignment horizontal="center" vertical="center"/>
    </xf>
    <xf numFmtId="0" fontId="47" fillId="0" borderId="26" xfId="20" applyFont="1" applyFill="1" applyBorder="1" applyAlignment="1">
      <alignment horizontal="center" vertical="center"/>
    </xf>
    <xf numFmtId="0" fontId="47" fillId="0" borderId="50" xfId="20" applyFont="1" applyFill="1" applyBorder="1" applyAlignment="1">
      <alignment horizontal="center" vertical="center"/>
    </xf>
    <xf numFmtId="0" fontId="158" fillId="0" borderId="0" xfId="20" applyFont="1" applyFill="1" applyBorder="1" applyAlignment="1">
      <alignment horizontal="center" vertical="center"/>
    </xf>
    <xf numFmtId="0" fontId="141" fillId="0" borderId="0" xfId="0" applyFont="1" applyFill="1" applyBorder="1" applyAlignment="1">
      <alignment horizontal="left" vertical="center"/>
    </xf>
    <xf numFmtId="0" fontId="50" fillId="0" borderId="69" xfId="0" applyFont="1" applyFill="1" applyBorder="1" applyAlignment="1">
      <alignment horizontal="left" vertical="center"/>
    </xf>
    <xf numFmtId="0" fontId="50" fillId="0" borderId="83" xfId="0" applyFont="1" applyFill="1" applyBorder="1" applyAlignment="1">
      <alignment horizontal="left" vertical="center" wrapText="1"/>
    </xf>
    <xf numFmtId="0" fontId="50" fillId="0" borderId="26" xfId="0" applyFont="1" applyFill="1" applyBorder="1" applyAlignment="1">
      <alignment horizontal="left" vertical="center" wrapText="1"/>
    </xf>
    <xf numFmtId="0" fontId="50" fillId="0" borderId="50" xfId="0" applyFont="1" applyFill="1" applyBorder="1" applyAlignment="1">
      <alignment horizontal="left" vertical="center" wrapText="1"/>
    </xf>
    <xf numFmtId="0" fontId="50" fillId="0" borderId="83" xfId="20" applyFont="1" applyFill="1" applyBorder="1" applyAlignment="1">
      <alignment horizontal="left" vertical="center"/>
    </xf>
    <xf numFmtId="0" fontId="50" fillId="0" borderId="26" xfId="20" applyFont="1" applyFill="1" applyBorder="1" applyAlignment="1">
      <alignment horizontal="left" vertical="center"/>
    </xf>
    <xf numFmtId="0" fontId="50" fillId="0" borderId="50" xfId="20" applyFont="1" applyFill="1" applyBorder="1" applyAlignment="1">
      <alignment horizontal="left" vertical="center"/>
    </xf>
    <xf numFmtId="0" fontId="50" fillId="0" borderId="135" xfId="0" applyFont="1" applyFill="1" applyBorder="1" applyAlignment="1">
      <alignment horizontal="left" vertical="center"/>
    </xf>
    <xf numFmtId="0" fontId="50" fillId="0" borderId="158" xfId="0" applyFont="1" applyFill="1" applyBorder="1" applyAlignment="1">
      <alignment horizontal="left" vertical="center"/>
    </xf>
    <xf numFmtId="0" fontId="73" fillId="0" borderId="0" xfId="0" applyFont="1" applyFill="1" applyBorder="1" applyAlignment="1">
      <alignment horizontal="left" vertical="center"/>
    </xf>
    <xf numFmtId="0" fontId="73" fillId="0" borderId="0" xfId="0" applyFont="1" applyFill="1" applyBorder="1" applyAlignment="1">
      <alignment horizontal="left"/>
    </xf>
    <xf numFmtId="0" fontId="141" fillId="0" borderId="0" xfId="20" applyFont="1" applyFill="1" applyBorder="1" applyAlignment="1">
      <alignment horizontal="left" vertical="center"/>
    </xf>
    <xf numFmtId="0" fontId="50" fillId="0" borderId="144" xfId="0" applyFont="1" applyFill="1" applyBorder="1" applyAlignment="1">
      <alignment horizontal="center" vertical="center"/>
    </xf>
    <xf numFmtId="0" fontId="50" fillId="0" borderId="145" xfId="0" applyFont="1" applyFill="1" applyBorder="1" applyAlignment="1">
      <alignment horizontal="center" vertical="center"/>
    </xf>
    <xf numFmtId="0" fontId="62" fillId="0" borderId="0" xfId="0" applyFont="1" applyFill="1" applyBorder="1" applyAlignment="1">
      <alignment horizontal="left"/>
    </xf>
    <xf numFmtId="0" fontId="51" fillId="0" borderId="135" xfId="0" applyFont="1" applyFill="1" applyBorder="1" applyAlignment="1">
      <alignment horizontal="left" vertical="center"/>
    </xf>
    <xf numFmtId="0" fontId="51" fillId="0" borderId="158" xfId="0" applyFont="1" applyFill="1" applyBorder="1" applyAlignment="1">
      <alignment horizontal="left" vertical="center"/>
    </xf>
    <xf numFmtId="0" fontId="51" fillId="0" borderId="159" xfId="0" applyFont="1" applyFill="1" applyBorder="1" applyAlignment="1">
      <alignment horizontal="center" vertical="center"/>
    </xf>
    <xf numFmtId="0" fontId="51" fillId="0" borderId="138" xfId="0" applyFont="1" applyFill="1" applyBorder="1" applyAlignment="1">
      <alignment horizontal="center" vertical="center"/>
    </xf>
    <xf numFmtId="0" fontId="51" fillId="0" borderId="151" xfId="0" applyFont="1" applyFill="1" applyBorder="1" applyAlignment="1">
      <alignment horizontal="center" vertical="center" textRotation="90"/>
    </xf>
    <xf numFmtId="0" fontId="51" fillId="0" borderId="115" xfId="0" applyFont="1" applyFill="1" applyBorder="1" applyAlignment="1">
      <alignment horizontal="center" vertical="center" textRotation="90"/>
    </xf>
    <xf numFmtId="0" fontId="51" fillId="0" borderId="151" xfId="0" applyFont="1" applyFill="1" applyBorder="1" applyAlignment="1">
      <alignment horizontal="center" vertical="center"/>
    </xf>
    <xf numFmtId="0" fontId="51" fillId="0" borderId="83" xfId="0" applyFont="1" applyFill="1" applyBorder="1" applyAlignment="1">
      <alignment horizontal="left" vertical="center"/>
    </xf>
    <xf numFmtId="0" fontId="51" fillId="0" borderId="26" xfId="0" applyFont="1" applyFill="1" applyBorder="1" applyAlignment="1">
      <alignment horizontal="left" vertical="center"/>
    </xf>
    <xf numFmtId="0" fontId="51" fillId="0" borderId="50" xfId="0" applyFont="1" applyFill="1" applyBorder="1" applyAlignment="1">
      <alignment horizontal="left" vertical="center"/>
    </xf>
    <xf numFmtId="0" fontId="51" fillId="0" borderId="60" xfId="0" applyFont="1" applyFill="1" applyBorder="1" applyAlignment="1">
      <alignment horizontal="left" vertical="center"/>
    </xf>
    <xf numFmtId="0" fontId="51" fillId="0" borderId="83" xfId="0" applyFont="1" applyFill="1" applyBorder="1" applyAlignment="1">
      <alignment horizontal="left" vertical="center" wrapText="1"/>
    </xf>
    <xf numFmtId="0" fontId="51" fillId="0" borderId="26" xfId="0" applyFont="1" applyFill="1" applyBorder="1" applyAlignment="1">
      <alignment horizontal="left" vertical="center" wrapText="1"/>
    </xf>
    <xf numFmtId="0" fontId="51" fillId="0" borderId="50" xfId="0" applyFont="1" applyFill="1" applyBorder="1" applyAlignment="1">
      <alignment horizontal="left" vertical="center" wrapText="1"/>
    </xf>
    <xf numFmtId="0" fontId="51" fillId="0" borderId="2" xfId="0" applyFont="1" applyFill="1" applyBorder="1" applyAlignment="1">
      <alignment horizontal="left" vertical="center"/>
    </xf>
    <xf numFmtId="0" fontId="51" fillId="0" borderId="0" xfId="0" applyFont="1" applyFill="1" applyAlignment="1">
      <alignment horizontal="left" vertical="center"/>
    </xf>
    <xf numFmtId="0" fontId="51" fillId="0" borderId="39" xfId="0" applyFont="1" applyFill="1" applyBorder="1" applyAlignment="1">
      <alignment horizontal="left" vertical="center"/>
    </xf>
    <xf numFmtId="0" fontId="87"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83" fillId="0" borderId="146" xfId="0" applyFont="1" applyFill="1" applyBorder="1" applyAlignment="1">
      <alignment horizontal="left" vertical="center"/>
    </xf>
    <xf numFmtId="0" fontId="83" fillId="0" borderId="177" xfId="0" applyFont="1" applyFill="1" applyBorder="1" applyAlignment="1">
      <alignment horizontal="left" vertical="center"/>
    </xf>
    <xf numFmtId="0" fontId="61" fillId="0" borderId="19" xfId="0" applyFont="1" applyFill="1" applyBorder="1" applyAlignment="1">
      <alignment horizontal="center" vertical="center" textRotation="90"/>
    </xf>
    <xf numFmtId="0" fontId="61" fillId="0" borderId="102" xfId="0" applyFont="1" applyFill="1" applyBorder="1" applyAlignment="1">
      <alignment horizontal="center" vertical="center" textRotation="90"/>
    </xf>
    <xf numFmtId="0" fontId="83" fillId="0" borderId="19" xfId="0" applyFont="1" applyFill="1" applyBorder="1" applyAlignment="1">
      <alignment horizontal="center" vertical="center" wrapText="1"/>
    </xf>
    <xf numFmtId="0" fontId="83" fillId="0" borderId="102" xfId="0" applyFont="1" applyFill="1" applyBorder="1" applyAlignment="1">
      <alignment horizontal="center" vertical="center" wrapText="1"/>
    </xf>
    <xf numFmtId="0" fontId="83" fillId="0" borderId="19" xfId="0" applyFont="1" applyFill="1" applyBorder="1" applyAlignment="1">
      <alignment horizontal="center" vertical="center"/>
    </xf>
    <xf numFmtId="0" fontId="83" fillId="0" borderId="144" xfId="0" applyFont="1" applyFill="1" applyBorder="1" applyAlignment="1">
      <alignment horizontal="center" vertical="center"/>
    </xf>
    <xf numFmtId="0" fontId="83" fillId="0" borderId="135" xfId="0" applyFont="1" applyFill="1" applyBorder="1" applyAlignment="1">
      <alignment horizontal="left" vertical="center" wrapText="1"/>
    </xf>
    <xf numFmtId="0" fontId="83" fillId="0" borderId="158" xfId="0" applyFont="1" applyFill="1" applyBorder="1" applyAlignment="1">
      <alignment horizontal="left" vertical="center" wrapText="1"/>
    </xf>
    <xf numFmtId="0" fontId="83" fillId="0" borderId="83" xfId="0" applyFont="1" applyFill="1" applyBorder="1" applyAlignment="1">
      <alignment horizontal="left" vertical="center" wrapText="1"/>
    </xf>
    <xf numFmtId="0" fontId="83" fillId="0" borderId="26" xfId="0" applyFont="1" applyFill="1" applyBorder="1" applyAlignment="1">
      <alignment horizontal="left" vertical="center" wrapText="1"/>
    </xf>
    <xf numFmtId="0" fontId="83" fillId="0" borderId="50" xfId="0" applyFont="1" applyFill="1" applyBorder="1" applyAlignment="1">
      <alignment horizontal="left" vertical="center" wrapText="1"/>
    </xf>
    <xf numFmtId="0" fontId="83" fillId="0" borderId="83" xfId="0" applyFont="1" applyFill="1" applyBorder="1" applyAlignment="1">
      <alignment horizontal="left" vertical="center"/>
    </xf>
    <xf numFmtId="0" fontId="83" fillId="0" borderId="26" xfId="0" applyFont="1" applyFill="1" applyBorder="1" applyAlignment="1">
      <alignment horizontal="left" vertical="center"/>
    </xf>
    <xf numFmtId="0" fontId="83" fillId="0" borderId="50" xfId="0" applyFont="1" applyFill="1" applyBorder="1" applyAlignment="1">
      <alignment horizontal="left" vertical="center"/>
    </xf>
    <xf numFmtId="0" fontId="86" fillId="0" borderId="2" xfId="20" applyFont="1" applyFill="1" applyBorder="1" applyAlignment="1">
      <alignment horizontal="left" vertical="center"/>
    </xf>
    <xf numFmtId="0" fontId="86" fillId="0" borderId="26" xfId="20" applyFont="1" applyFill="1" applyBorder="1" applyAlignment="1">
      <alignment horizontal="left" vertical="center"/>
    </xf>
    <xf numFmtId="0" fontId="86" fillId="0" borderId="50" xfId="20" applyFont="1" applyFill="1" applyBorder="1" applyAlignment="1">
      <alignment horizontal="left" vertical="center"/>
    </xf>
    <xf numFmtId="0" fontId="83" fillId="0" borderId="135" xfId="0" applyFont="1" applyFill="1" applyBorder="1" applyAlignment="1">
      <alignment horizontal="left" vertical="center"/>
    </xf>
    <xf numFmtId="0" fontId="83" fillId="0" borderId="158" xfId="0" applyFont="1" applyFill="1" applyBorder="1" applyAlignment="1">
      <alignment horizontal="left" vertical="center"/>
    </xf>
    <xf numFmtId="0" fontId="83" fillId="0" borderId="2" xfId="0" applyFont="1" applyFill="1" applyBorder="1" applyAlignment="1">
      <alignment horizontal="left" vertical="center"/>
    </xf>
    <xf numFmtId="0" fontId="85" fillId="0" borderId="83" xfId="20" applyFont="1" applyFill="1" applyBorder="1" applyAlignment="1">
      <alignment horizontal="left" vertical="center"/>
    </xf>
    <xf numFmtId="0" fontId="85" fillId="0" borderId="26" xfId="20" applyFont="1" applyFill="1" applyBorder="1" applyAlignment="1">
      <alignment horizontal="left" vertical="center"/>
    </xf>
    <xf numFmtId="0" fontId="85" fillId="0" borderId="50" xfId="20" applyFont="1" applyFill="1" applyBorder="1" applyAlignment="1">
      <alignment horizontal="left" vertical="center"/>
    </xf>
    <xf numFmtId="0" fontId="83" fillId="0" borderId="72" xfId="0" applyFont="1" applyFill="1" applyBorder="1" applyAlignment="1">
      <alignment horizontal="left" vertical="center"/>
    </xf>
    <xf numFmtId="0" fontId="83" fillId="0" borderId="146" xfId="0" applyFont="1" applyFill="1" applyBorder="1" applyAlignment="1">
      <alignment horizontal="center" vertical="center"/>
    </xf>
    <xf numFmtId="0" fontId="83" fillId="0" borderId="177" xfId="0" applyFont="1" applyFill="1" applyBorder="1" applyAlignment="1">
      <alignment horizontal="center" vertical="center"/>
    </xf>
    <xf numFmtId="0" fontId="86" fillId="0" borderId="2" xfId="20" applyFont="1" applyFill="1" applyBorder="1" applyAlignment="1">
      <alignment horizontal="center" vertical="center"/>
    </xf>
    <xf numFmtId="0" fontId="86" fillId="0" borderId="26" xfId="20" applyFont="1" applyFill="1" applyBorder="1" applyAlignment="1">
      <alignment horizontal="center" vertical="center"/>
    </xf>
    <xf numFmtId="0" fontId="86" fillId="0" borderId="50" xfId="20" applyFont="1" applyFill="1" applyBorder="1" applyAlignment="1">
      <alignment horizontal="center" vertical="center"/>
    </xf>
    <xf numFmtId="0" fontId="87" fillId="0" borderId="0" xfId="0" applyFont="1" applyFill="1" applyBorder="1" applyAlignment="1">
      <alignment horizontal="left"/>
    </xf>
    <xf numFmtId="0" fontId="3" fillId="0" borderId="0" xfId="0" applyFont="1" applyFill="1" applyBorder="1" applyAlignment="1">
      <alignment horizontal="center"/>
    </xf>
    <xf numFmtId="0" fontId="83" fillId="0" borderId="19" xfId="0" applyFont="1" applyFill="1" applyBorder="1" applyAlignment="1">
      <alignment horizontal="center"/>
    </xf>
    <xf numFmtId="0" fontId="83" fillId="0" borderId="144" xfId="0" applyFont="1" applyFill="1" applyBorder="1" applyAlignment="1">
      <alignment horizontal="center"/>
    </xf>
    <xf numFmtId="0" fontId="83" fillId="0" borderId="39" xfId="0" applyFont="1" applyFill="1" applyBorder="1" applyAlignment="1">
      <alignment horizontal="left" vertical="center"/>
    </xf>
    <xf numFmtId="0" fontId="83" fillId="0" borderId="83" xfId="0" applyFont="1" applyFill="1" applyBorder="1" applyAlignment="1">
      <alignment horizontal="left" wrapText="1"/>
    </xf>
    <xf numFmtId="0" fontId="83" fillId="0" borderId="26" xfId="0" applyFont="1" applyFill="1" applyBorder="1" applyAlignment="1">
      <alignment horizontal="left" wrapText="1"/>
    </xf>
    <xf numFmtId="0" fontId="83" fillId="0" borderId="50" xfId="0" applyFont="1" applyFill="1" applyBorder="1" applyAlignment="1">
      <alignment horizontal="left" wrapText="1"/>
    </xf>
    <xf numFmtId="0" fontId="39" fillId="0" borderId="0" xfId="222" applyFont="1" applyAlignment="1">
      <alignment horizontal="justify" vertical="justify" wrapText="1"/>
    </xf>
    <xf numFmtId="0" fontId="48" fillId="0" borderId="124" xfId="0" applyFont="1" applyBorder="1" applyAlignment="1">
      <alignment horizontal="left" vertical="center" wrapText="1"/>
    </xf>
    <xf numFmtId="0" fontId="48" fillId="0" borderId="124" xfId="0" applyFont="1" applyFill="1" applyBorder="1" applyAlignment="1">
      <alignment horizontal="left" vertical="center" wrapText="1"/>
    </xf>
    <xf numFmtId="0" fontId="48" fillId="0" borderId="124" xfId="0" applyFont="1" applyBorder="1" applyAlignment="1">
      <alignment horizontal="left" vertical="center" wrapText="1"/>
    </xf>
    <xf numFmtId="0" fontId="48" fillId="0" borderId="101" xfId="0" applyFont="1" applyBorder="1" applyAlignment="1">
      <alignment horizontal="center" vertical="center" wrapText="1"/>
    </xf>
    <xf numFmtId="0" fontId="48" fillId="0" borderId="101" xfId="0" applyFont="1" applyFill="1" applyBorder="1" applyAlignment="1">
      <alignment horizontal="center" vertical="center" wrapText="1"/>
    </xf>
    <xf numFmtId="0" fontId="48" fillId="0" borderId="124" xfId="0" applyFont="1" applyFill="1" applyBorder="1" applyAlignment="1">
      <alignment horizontal="left" vertical="center" wrapText="1"/>
    </xf>
    <xf numFmtId="0" fontId="15" fillId="0" borderId="0" xfId="0" applyFont="1" applyFill="1" applyAlignment="1">
      <alignment horizontal="justify" vertical="top"/>
    </xf>
  </cellXfs>
  <cellStyles count="269">
    <cellStyle name="20% - Accent1" xfId="45" xr:uid="{00000000-0005-0000-0000-000000000000}"/>
    <cellStyle name="20% - Accent2" xfId="46" xr:uid="{00000000-0005-0000-0000-000001000000}"/>
    <cellStyle name="20% - Accent3" xfId="47" xr:uid="{00000000-0005-0000-0000-000002000000}"/>
    <cellStyle name="20% - Accent4" xfId="48" xr:uid="{00000000-0005-0000-0000-000003000000}"/>
    <cellStyle name="20% - Accent5" xfId="49" xr:uid="{00000000-0005-0000-0000-000004000000}"/>
    <cellStyle name="20% - Accent6" xfId="50" xr:uid="{00000000-0005-0000-0000-000005000000}"/>
    <cellStyle name="20% - Énfasis1" xfId="245" builtinId="30" customBuiltin="1"/>
    <cellStyle name="20% - Énfasis1 2" xfId="51" xr:uid="{00000000-0005-0000-0000-000006000000}"/>
    <cellStyle name="20% - Énfasis2" xfId="248" builtinId="34" customBuiltin="1"/>
    <cellStyle name="20% - Énfasis2 2" xfId="52" xr:uid="{00000000-0005-0000-0000-000007000000}"/>
    <cellStyle name="20% - Énfasis3" xfId="1" builtinId="38" customBuiltin="1"/>
    <cellStyle name="20% - Énfasis3 2" xfId="53" xr:uid="{00000000-0005-0000-0000-000009000000}"/>
    <cellStyle name="20% - Énfasis4" xfId="253" builtinId="42" customBuiltin="1"/>
    <cellStyle name="20% - Énfasis4 2" xfId="54" xr:uid="{00000000-0005-0000-0000-00000A000000}"/>
    <cellStyle name="20% - Énfasis5" xfId="2" builtinId="46" customBuiltin="1"/>
    <cellStyle name="20% - Énfasis5 2" xfId="55" xr:uid="{00000000-0005-0000-0000-00000C000000}"/>
    <cellStyle name="20% - Énfasis6" xfId="3" builtinId="50" customBuiltin="1"/>
    <cellStyle name="20% - Énfasis6 2" xfId="56" xr:uid="{00000000-0005-0000-0000-00000E000000}"/>
    <cellStyle name="20% - Énfasis6 2 2" xfId="57" xr:uid="{00000000-0005-0000-0000-00000F000000}"/>
    <cellStyle name="20% - Énfasis6 2 2 2" xfId="58" xr:uid="{00000000-0005-0000-0000-000010000000}"/>
    <cellStyle name="20% - Énfasis6 2 3" xfId="59" xr:uid="{00000000-0005-0000-0000-000011000000}"/>
    <cellStyle name="20% - Énfasis6 2 3 2" xfId="60" xr:uid="{00000000-0005-0000-0000-000012000000}"/>
    <cellStyle name="20% - Énfasis6 2 4" xfId="61" xr:uid="{00000000-0005-0000-0000-000013000000}"/>
    <cellStyle name="20% - Énfasis6 2 5" xfId="62" xr:uid="{00000000-0005-0000-0000-000014000000}"/>
    <cellStyle name="20% - Énfasis6 3" xfId="63" xr:uid="{00000000-0005-0000-0000-000015000000}"/>
    <cellStyle name="20% - Énfasis6 3 2" xfId="64" xr:uid="{00000000-0005-0000-0000-000016000000}"/>
    <cellStyle name="20% - Énfasis6 4" xfId="65" xr:uid="{00000000-0005-0000-0000-000017000000}"/>
    <cellStyle name="20% - Énfasis6 4 2" xfId="66" xr:uid="{00000000-0005-0000-0000-000018000000}"/>
    <cellStyle name="20% - Énfasis6 5" xfId="67" xr:uid="{00000000-0005-0000-0000-000019000000}"/>
    <cellStyle name="40% - Accent1" xfId="68" xr:uid="{00000000-0005-0000-0000-00001A000000}"/>
    <cellStyle name="40% - Accent2" xfId="69" xr:uid="{00000000-0005-0000-0000-00001B000000}"/>
    <cellStyle name="40% - Accent3" xfId="70" xr:uid="{00000000-0005-0000-0000-00001C000000}"/>
    <cellStyle name="40% - Accent4" xfId="71" xr:uid="{00000000-0005-0000-0000-00001D000000}"/>
    <cellStyle name="40% - Accent5" xfId="72" xr:uid="{00000000-0005-0000-0000-00001E000000}"/>
    <cellStyle name="40% - Accent6" xfId="73" xr:uid="{00000000-0005-0000-0000-00001F000000}"/>
    <cellStyle name="40% - Énfasis1" xfId="246" builtinId="31" customBuiltin="1"/>
    <cellStyle name="40% - Énfasis1 2" xfId="74" xr:uid="{00000000-0005-0000-0000-000020000000}"/>
    <cellStyle name="40% - Énfasis2" xfId="249" builtinId="35" customBuiltin="1"/>
    <cellStyle name="40% - Énfasis2 2" xfId="75" xr:uid="{00000000-0005-0000-0000-000021000000}"/>
    <cellStyle name="40% - Énfasis3" xfId="251" builtinId="39" customBuiltin="1"/>
    <cellStyle name="40% - Énfasis3 2" xfId="76" xr:uid="{00000000-0005-0000-0000-000022000000}"/>
    <cellStyle name="40% - Énfasis4" xfId="254" builtinId="43" customBuiltin="1"/>
    <cellStyle name="40% - Énfasis4 2" xfId="77" xr:uid="{00000000-0005-0000-0000-000023000000}"/>
    <cellStyle name="40% - Énfasis5" xfId="256" builtinId="47" customBuiltin="1"/>
    <cellStyle name="40% - Énfasis5 2" xfId="78" xr:uid="{00000000-0005-0000-0000-000024000000}"/>
    <cellStyle name="40% - Énfasis6" xfId="258" builtinId="51" customBuiltin="1"/>
    <cellStyle name="40% - Énfasis6 2" xfId="79" xr:uid="{00000000-0005-0000-0000-000025000000}"/>
    <cellStyle name="60% - Accent1" xfId="80" xr:uid="{00000000-0005-0000-0000-000026000000}"/>
    <cellStyle name="60% - Accent2" xfId="81" xr:uid="{00000000-0005-0000-0000-000027000000}"/>
    <cellStyle name="60% - Accent3" xfId="82" xr:uid="{00000000-0005-0000-0000-000028000000}"/>
    <cellStyle name="60% - Accent4" xfId="83" xr:uid="{00000000-0005-0000-0000-000029000000}"/>
    <cellStyle name="60% - Accent5" xfId="84" xr:uid="{00000000-0005-0000-0000-00002A000000}"/>
    <cellStyle name="60% - Accent6" xfId="85" xr:uid="{00000000-0005-0000-0000-00002B000000}"/>
    <cellStyle name="60% - Énfasis1 2" xfId="86" xr:uid="{00000000-0005-0000-0000-00002C000000}"/>
    <cellStyle name="60% - Énfasis1 3" xfId="260" xr:uid="{446D0FDB-8CD0-4480-B487-34CA0977B80D}"/>
    <cellStyle name="60% - Énfasis2 2" xfId="87" xr:uid="{00000000-0005-0000-0000-00002D000000}"/>
    <cellStyle name="60% - Énfasis2 3" xfId="261" xr:uid="{1B58D33A-239A-4DC1-8EB5-14EC512AA318}"/>
    <cellStyle name="60% - Énfasis3 2" xfId="88" xr:uid="{00000000-0005-0000-0000-00002E000000}"/>
    <cellStyle name="60% - Énfasis3 3" xfId="262" xr:uid="{9D231292-4B97-413D-AAE1-BF6C30988A02}"/>
    <cellStyle name="60% - Énfasis4 2" xfId="89" xr:uid="{00000000-0005-0000-0000-00002F000000}"/>
    <cellStyle name="60% - Énfasis4 3" xfId="263" xr:uid="{766F78F8-39C7-402A-818C-CE784A8F8FBF}"/>
    <cellStyle name="60% - Énfasis5 2" xfId="90" xr:uid="{00000000-0005-0000-0000-000030000000}"/>
    <cellStyle name="60% - Énfasis5 3" xfId="264" xr:uid="{DCDD2920-77AE-4495-BC9A-51D987C205D9}"/>
    <cellStyle name="60% - Énfasis6" xfId="4" builtinId="52" customBuiltin="1"/>
    <cellStyle name="60% - Énfasis6 2" xfId="91" xr:uid="{00000000-0005-0000-0000-000032000000}"/>
    <cellStyle name="Accent1" xfId="92" xr:uid="{00000000-0005-0000-0000-000033000000}"/>
    <cellStyle name="Accent2" xfId="93" xr:uid="{00000000-0005-0000-0000-000034000000}"/>
    <cellStyle name="Accent3" xfId="94" xr:uid="{00000000-0005-0000-0000-000035000000}"/>
    <cellStyle name="Accent4" xfId="95" xr:uid="{00000000-0005-0000-0000-000036000000}"/>
    <cellStyle name="Accent5" xfId="96" xr:uid="{00000000-0005-0000-0000-000037000000}"/>
    <cellStyle name="Accent6" xfId="97" xr:uid="{00000000-0005-0000-0000-000038000000}"/>
    <cellStyle name="Bad" xfId="98" xr:uid="{00000000-0005-0000-0000-000039000000}"/>
    <cellStyle name="Buena 2" xfId="99" xr:uid="{00000000-0005-0000-0000-00003A000000}"/>
    <cellStyle name="Bueno" xfId="234" builtinId="26" customBuiltin="1"/>
    <cellStyle name="Calculation" xfId="100" xr:uid="{00000000-0005-0000-0000-00003B000000}"/>
    <cellStyle name="Calculation 2" xfId="178" xr:uid="{00000000-0005-0000-0000-00003C000000}"/>
    <cellStyle name="Calculation 3" xfId="179" xr:uid="{00000000-0005-0000-0000-00003D000000}"/>
    <cellStyle name="Calculation 4" xfId="180" xr:uid="{00000000-0005-0000-0000-00003E000000}"/>
    <cellStyle name="Calculation 5" xfId="211" xr:uid="{00000000-0005-0000-0000-00003F000000}"/>
    <cellStyle name="Cálculo" xfId="238" builtinId="22" customBuiltin="1"/>
    <cellStyle name="Cálculo 2" xfId="101" xr:uid="{00000000-0005-0000-0000-000040000000}"/>
    <cellStyle name="Cálculo 2 2" xfId="181" xr:uid="{00000000-0005-0000-0000-000041000000}"/>
    <cellStyle name="Cálculo 2 3" xfId="182" xr:uid="{00000000-0005-0000-0000-000042000000}"/>
    <cellStyle name="Cálculo 2 4" xfId="183" xr:uid="{00000000-0005-0000-0000-000043000000}"/>
    <cellStyle name="Cálculo 2 5" xfId="212" xr:uid="{00000000-0005-0000-0000-000044000000}"/>
    <cellStyle name="Celda de comprobación" xfId="240" builtinId="23" customBuiltin="1"/>
    <cellStyle name="Celda de comprobación 2" xfId="102" xr:uid="{00000000-0005-0000-0000-000045000000}"/>
    <cellStyle name="Celda vinculada" xfId="239" builtinId="24" customBuiltin="1"/>
    <cellStyle name="Celda vinculada 2" xfId="103" xr:uid="{00000000-0005-0000-0000-000046000000}"/>
    <cellStyle name="Celda vinculada 2 2" xfId="184" xr:uid="{00000000-0005-0000-0000-000047000000}"/>
    <cellStyle name="Celda vinculada 2 3" xfId="185" xr:uid="{00000000-0005-0000-0000-000048000000}"/>
    <cellStyle name="Celda vinculada 2 4" xfId="213" xr:uid="{00000000-0005-0000-0000-000049000000}"/>
    <cellStyle name="Check Cell" xfId="104" xr:uid="{00000000-0005-0000-0000-00004A000000}"/>
    <cellStyle name="duplicados" xfId="105" xr:uid="{00000000-0005-0000-0000-00004B000000}"/>
    <cellStyle name="Encabezado 1" xfId="230" builtinId="16" customBuiltin="1"/>
    <cellStyle name="Encabezado 4" xfId="233" builtinId="19" customBuiltin="1"/>
    <cellStyle name="Encabezado 4 2" xfId="106" xr:uid="{00000000-0005-0000-0000-00004C000000}"/>
    <cellStyle name="Énfasis1" xfId="244" builtinId="29" customBuiltin="1"/>
    <cellStyle name="Énfasis1 2" xfId="107" xr:uid="{00000000-0005-0000-0000-00004D000000}"/>
    <cellStyle name="Énfasis2" xfId="247" builtinId="33" customBuiltin="1"/>
    <cellStyle name="Énfasis2 2" xfId="108" xr:uid="{00000000-0005-0000-0000-00004E000000}"/>
    <cellStyle name="Énfasis3" xfId="250" builtinId="37" customBuiltin="1"/>
    <cellStyle name="Énfasis3 2" xfId="109" xr:uid="{00000000-0005-0000-0000-00004F000000}"/>
    <cellStyle name="Énfasis4" xfId="252" builtinId="41" customBuiltin="1"/>
    <cellStyle name="Énfasis4 2" xfId="110" xr:uid="{00000000-0005-0000-0000-000050000000}"/>
    <cellStyle name="Énfasis5" xfId="255" builtinId="45" customBuiltin="1"/>
    <cellStyle name="Énfasis5 2" xfId="111" xr:uid="{00000000-0005-0000-0000-000051000000}"/>
    <cellStyle name="Énfasis6" xfId="257" builtinId="49" customBuiltin="1"/>
    <cellStyle name="Énfasis6 2" xfId="112" xr:uid="{00000000-0005-0000-0000-000052000000}"/>
    <cellStyle name="Entrada" xfId="236" builtinId="20" customBuiltin="1"/>
    <cellStyle name="Entrada 2" xfId="113" xr:uid="{00000000-0005-0000-0000-000053000000}"/>
    <cellStyle name="Entrada 2 2" xfId="186" xr:uid="{00000000-0005-0000-0000-000054000000}"/>
    <cellStyle name="Entrada 2 3" xfId="187" xr:uid="{00000000-0005-0000-0000-000055000000}"/>
    <cellStyle name="Entrada 2 4" xfId="188" xr:uid="{00000000-0005-0000-0000-000056000000}"/>
    <cellStyle name="Entrada 2 5" xfId="214" xr:uid="{00000000-0005-0000-0000-000057000000}"/>
    <cellStyle name="Estilo 1" xfId="114" xr:uid="{00000000-0005-0000-0000-000058000000}"/>
    <cellStyle name="Euro" xfId="5" xr:uid="{00000000-0005-0000-0000-000059000000}"/>
    <cellStyle name="Euro 2" xfId="227" xr:uid="{00000000-0005-0000-0000-00005A000000}"/>
    <cellStyle name="Euro 3" xfId="226" xr:uid="{00000000-0005-0000-0000-00005B000000}"/>
    <cellStyle name="Explanatory Text" xfId="115" xr:uid="{00000000-0005-0000-0000-00005C000000}"/>
    <cellStyle name="Good" xfId="116" xr:uid="{00000000-0005-0000-0000-00005D000000}"/>
    <cellStyle name="Heading 1" xfId="117" xr:uid="{00000000-0005-0000-0000-00005E000000}"/>
    <cellStyle name="Heading 2" xfId="118" xr:uid="{00000000-0005-0000-0000-00005F000000}"/>
    <cellStyle name="Heading 3" xfId="119" xr:uid="{00000000-0005-0000-0000-000060000000}"/>
    <cellStyle name="Heading 4" xfId="120" xr:uid="{00000000-0005-0000-0000-000061000000}"/>
    <cellStyle name="Hipervínculo" xfId="222" builtinId="8"/>
    <cellStyle name="Incorrecto" xfId="235" builtinId="27" customBuiltin="1"/>
    <cellStyle name="Incorrecto 2" xfId="121" xr:uid="{00000000-0005-0000-0000-000063000000}"/>
    <cellStyle name="Input" xfId="122" xr:uid="{00000000-0005-0000-0000-000064000000}"/>
    <cellStyle name="Input 2" xfId="189" xr:uid="{00000000-0005-0000-0000-000065000000}"/>
    <cellStyle name="Input 3" xfId="190" xr:uid="{00000000-0005-0000-0000-000066000000}"/>
    <cellStyle name="Input 4" xfId="191" xr:uid="{00000000-0005-0000-0000-000067000000}"/>
    <cellStyle name="Input 5" xfId="215" xr:uid="{00000000-0005-0000-0000-000068000000}"/>
    <cellStyle name="Linked Cell" xfId="123" xr:uid="{00000000-0005-0000-0000-000069000000}"/>
    <cellStyle name="Linked Cell 2" xfId="192" xr:uid="{00000000-0005-0000-0000-00006A000000}"/>
    <cellStyle name="Linked Cell 3" xfId="193" xr:uid="{00000000-0005-0000-0000-00006B000000}"/>
    <cellStyle name="Linked Cell 4" xfId="216" xr:uid="{00000000-0005-0000-0000-00006C000000}"/>
    <cellStyle name="Millares" xfId="268" builtinId="3"/>
    <cellStyle name="Millares [0] 2" xfId="6" xr:uid="{00000000-0005-0000-0000-00006D000000}"/>
    <cellStyle name="Millares [0] 3" xfId="7" xr:uid="{00000000-0005-0000-0000-00006E000000}"/>
    <cellStyle name="Millares [0] 4" xfId="8" xr:uid="{00000000-0005-0000-0000-00006F000000}"/>
    <cellStyle name="Millares [0] 5" xfId="9" xr:uid="{00000000-0005-0000-0000-000070000000}"/>
    <cellStyle name="Millares [0] 6" xfId="10" xr:uid="{00000000-0005-0000-0000-000071000000}"/>
    <cellStyle name="Millares [0] 6 2" xfId="11" xr:uid="{00000000-0005-0000-0000-000072000000}"/>
    <cellStyle name="Millares 2" xfId="12" xr:uid="{00000000-0005-0000-0000-000073000000}"/>
    <cellStyle name="Millares 2 2" xfId="13" xr:uid="{00000000-0005-0000-0000-000074000000}"/>
    <cellStyle name="Millares 3" xfId="14" xr:uid="{00000000-0005-0000-0000-000075000000}"/>
    <cellStyle name="Millares 4" xfId="15" xr:uid="{00000000-0005-0000-0000-000076000000}"/>
    <cellStyle name="Millares 5" xfId="16" xr:uid="{00000000-0005-0000-0000-000077000000}"/>
    <cellStyle name="Millares 5 2" xfId="17" xr:uid="{00000000-0005-0000-0000-000078000000}"/>
    <cellStyle name="Millares 6" xfId="18" xr:uid="{00000000-0005-0000-0000-000079000000}"/>
    <cellStyle name="Neutral 2" xfId="124" xr:uid="{00000000-0005-0000-0000-00007A000000}"/>
    <cellStyle name="Neutral 3" xfId="265" xr:uid="{13485FBD-AAC6-4842-9CA1-DC612FF4FA5D}"/>
    <cellStyle name="Normal" xfId="0" builtinId="0"/>
    <cellStyle name="Normal 10" xfId="19" xr:uid="{00000000-0005-0000-0000-00007C000000}"/>
    <cellStyle name="Normal 11" xfId="125" xr:uid="{00000000-0005-0000-0000-00007D000000}"/>
    <cellStyle name="Normal 11 2" xfId="126" xr:uid="{00000000-0005-0000-0000-00007E000000}"/>
    <cellStyle name="Normal 11 2 2" xfId="127" xr:uid="{00000000-0005-0000-0000-00007F000000}"/>
    <cellStyle name="Normal 11 3" xfId="128" xr:uid="{00000000-0005-0000-0000-000080000000}"/>
    <cellStyle name="Normal 11 3 2" xfId="129" xr:uid="{00000000-0005-0000-0000-000081000000}"/>
    <cellStyle name="Normal 11 4" xfId="130" xr:uid="{00000000-0005-0000-0000-000082000000}"/>
    <cellStyle name="Normal 12" xfId="131" xr:uid="{00000000-0005-0000-0000-000083000000}"/>
    <cellStyle name="Normal 13" xfId="132" xr:uid="{00000000-0005-0000-0000-000084000000}"/>
    <cellStyle name="Normal 14" xfId="133" xr:uid="{00000000-0005-0000-0000-000085000000}"/>
    <cellStyle name="Normal 14 2" xfId="134" xr:uid="{00000000-0005-0000-0000-000086000000}"/>
    <cellStyle name="Normal 15" xfId="135" xr:uid="{00000000-0005-0000-0000-000087000000}"/>
    <cellStyle name="Normal 15 2" xfId="136" xr:uid="{00000000-0005-0000-0000-000088000000}"/>
    <cellStyle name="Normal 16" xfId="137" xr:uid="{00000000-0005-0000-0000-000089000000}"/>
    <cellStyle name="Normal 16 2" xfId="138" xr:uid="{00000000-0005-0000-0000-00008A000000}"/>
    <cellStyle name="Normal 17" xfId="139" xr:uid="{00000000-0005-0000-0000-00008B000000}"/>
    <cellStyle name="Normal 18" xfId="140" xr:uid="{00000000-0005-0000-0000-00008C000000}"/>
    <cellStyle name="Normal 19" xfId="141" xr:uid="{00000000-0005-0000-0000-00008D000000}"/>
    <cellStyle name="Normal 19 2" xfId="209" xr:uid="{00000000-0005-0000-0000-00008E000000}"/>
    <cellStyle name="Normal 19 2 2" xfId="228" xr:uid="{00000000-0005-0000-0000-00008F000000}"/>
    <cellStyle name="Normal 2" xfId="20" xr:uid="{00000000-0005-0000-0000-000090000000}"/>
    <cellStyle name="Normal 2 2" xfId="21" xr:uid="{00000000-0005-0000-0000-000091000000}"/>
    <cellStyle name="Normal 2 2 2" xfId="22" xr:uid="{00000000-0005-0000-0000-000092000000}"/>
    <cellStyle name="Normal 2 2 2 2" xfId="23" xr:uid="{00000000-0005-0000-0000-000093000000}"/>
    <cellStyle name="Normal 2 2 3" xfId="44" xr:uid="{00000000-0005-0000-0000-000094000000}"/>
    <cellStyle name="Normal 2 3" xfId="24" xr:uid="{00000000-0005-0000-0000-000095000000}"/>
    <cellStyle name="Normal 2 3 2" xfId="25" xr:uid="{00000000-0005-0000-0000-000096000000}"/>
    <cellStyle name="Normal 2 3 2 2" xfId="142" xr:uid="{00000000-0005-0000-0000-000097000000}"/>
    <cellStyle name="Normal 2 3 2 2 2" xfId="143" xr:uid="{00000000-0005-0000-0000-000098000000}"/>
    <cellStyle name="Normal 2 3 2 3" xfId="144" xr:uid="{00000000-0005-0000-0000-000099000000}"/>
    <cellStyle name="Normal 2 3 2 3 2" xfId="145" xr:uid="{00000000-0005-0000-0000-00009A000000}"/>
    <cellStyle name="Normal 2 3 2 4" xfId="146" xr:uid="{00000000-0005-0000-0000-00009B000000}"/>
    <cellStyle name="Normal 2 3 3" xfId="26" xr:uid="{00000000-0005-0000-0000-00009C000000}"/>
    <cellStyle name="Normal 2 3 4" xfId="147" xr:uid="{00000000-0005-0000-0000-00009D000000}"/>
    <cellStyle name="Normal 2 3 4 2" xfId="148" xr:uid="{00000000-0005-0000-0000-00009E000000}"/>
    <cellStyle name="Normal 2 3 5" xfId="149" xr:uid="{00000000-0005-0000-0000-00009F000000}"/>
    <cellStyle name="Normal 2 3 5 2" xfId="150" xr:uid="{00000000-0005-0000-0000-0000A0000000}"/>
    <cellStyle name="Normal 2 3 6" xfId="151" xr:uid="{00000000-0005-0000-0000-0000A1000000}"/>
    <cellStyle name="Normal 2 4" xfId="27" xr:uid="{00000000-0005-0000-0000-0000A2000000}"/>
    <cellStyle name="Normal 2 4 2" xfId="152" xr:uid="{00000000-0005-0000-0000-0000A3000000}"/>
    <cellStyle name="Normal 2 4 2 2" xfId="153" xr:uid="{00000000-0005-0000-0000-0000A4000000}"/>
    <cellStyle name="Normal 2 4 3" xfId="154" xr:uid="{00000000-0005-0000-0000-0000A5000000}"/>
    <cellStyle name="Normal 2 4 3 2" xfId="155" xr:uid="{00000000-0005-0000-0000-0000A6000000}"/>
    <cellStyle name="Normal 2 4 4" xfId="156" xr:uid="{00000000-0005-0000-0000-0000A7000000}"/>
    <cellStyle name="Normal 2 5" xfId="28" xr:uid="{00000000-0005-0000-0000-0000A8000000}"/>
    <cellStyle name="Normal 2 6" xfId="157" xr:uid="{00000000-0005-0000-0000-0000A9000000}"/>
    <cellStyle name="Normal 2 6 2" xfId="158" xr:uid="{00000000-0005-0000-0000-0000AA000000}"/>
    <cellStyle name="Normal 2 7" xfId="159" xr:uid="{00000000-0005-0000-0000-0000AB000000}"/>
    <cellStyle name="Normal 2 7 2" xfId="160" xr:uid="{00000000-0005-0000-0000-0000AC000000}"/>
    <cellStyle name="Normal 2 8" xfId="161" xr:uid="{00000000-0005-0000-0000-0000AD000000}"/>
    <cellStyle name="Normal 2 9" xfId="225" xr:uid="{00000000-0005-0000-0000-0000AE000000}"/>
    <cellStyle name="Normal 20" xfId="223" xr:uid="{00000000-0005-0000-0000-0000AF000000}"/>
    <cellStyle name="Normal 21" xfId="259" xr:uid="{557F9B0A-9F15-44C7-824B-D3FAE924F862}"/>
    <cellStyle name="Normal 3" xfId="29" xr:uid="{00000000-0005-0000-0000-0000B0000000}"/>
    <cellStyle name="Normal 3 2" xfId="30" xr:uid="{00000000-0005-0000-0000-0000B1000000}"/>
    <cellStyle name="Normal 3 3" xfId="31" xr:uid="{00000000-0005-0000-0000-0000B2000000}"/>
    <cellStyle name="Normal 3 4" xfId="162" xr:uid="{00000000-0005-0000-0000-0000B3000000}"/>
    <cellStyle name="Normal 4" xfId="32" xr:uid="{00000000-0005-0000-0000-0000B4000000}"/>
    <cellStyle name="Normal 4 2" xfId="33" xr:uid="{00000000-0005-0000-0000-0000B5000000}"/>
    <cellStyle name="Normal 4 2 2" xfId="34" xr:uid="{00000000-0005-0000-0000-0000B6000000}"/>
    <cellStyle name="Normal 4 3" xfId="163" xr:uid="{00000000-0005-0000-0000-0000B7000000}"/>
    <cellStyle name="Normal 4 4" xfId="266" xr:uid="{FBDB2E80-0DD9-42CE-86C0-25B490554E89}"/>
    <cellStyle name="Normal 4_22222" xfId="35" xr:uid="{00000000-0005-0000-0000-0000B8000000}"/>
    <cellStyle name="Normal 5" xfId="36" xr:uid="{00000000-0005-0000-0000-0000B9000000}"/>
    <cellStyle name="Normal 6" xfId="37" xr:uid="{00000000-0005-0000-0000-0000BA000000}"/>
    <cellStyle name="Normal 7" xfId="38" xr:uid="{00000000-0005-0000-0000-0000BB000000}"/>
    <cellStyle name="Normal 8" xfId="39" xr:uid="{00000000-0005-0000-0000-0000BC000000}"/>
    <cellStyle name="Normal 8 2" xfId="40" xr:uid="{00000000-0005-0000-0000-0000BD000000}"/>
    <cellStyle name="Normal 9" xfId="41" xr:uid="{00000000-0005-0000-0000-0000BE000000}"/>
    <cellStyle name="Normal_Bocas1" xfId="224" xr:uid="{00000000-0005-0000-0000-0000BF000000}"/>
    <cellStyle name="Normal_CUADROS PRELIMINARES DEL AÑO 2005" xfId="42" xr:uid="{00000000-0005-0000-0000-0000C0000000}"/>
    <cellStyle name="Normal_ESTRCTURA2000-2030redondeadaaceroJULIO2012" xfId="210" xr:uid="{00000000-0005-0000-0000-0000C1000000}"/>
    <cellStyle name="Normal_proytotal" xfId="164" xr:uid="{00000000-0005-0000-0000-0000C2000000}"/>
    <cellStyle name="Normal_tabla dinamica DEL  2007- 3532 CASOSLibro1" xfId="43" xr:uid="{00000000-0005-0000-0000-0000C3000000}"/>
    <cellStyle name="Notas 2" xfId="165" xr:uid="{00000000-0005-0000-0000-0000C4000000}"/>
    <cellStyle name="Notas 2 2" xfId="194" xr:uid="{00000000-0005-0000-0000-0000C5000000}"/>
    <cellStyle name="Notas 2 3" xfId="195" xr:uid="{00000000-0005-0000-0000-0000C6000000}"/>
    <cellStyle name="Notas 2 4" xfId="196" xr:uid="{00000000-0005-0000-0000-0000C7000000}"/>
    <cellStyle name="Notas 2 5" xfId="217" xr:uid="{00000000-0005-0000-0000-0000C8000000}"/>
    <cellStyle name="Notas 2 6" xfId="267" xr:uid="{636B29B9-2290-4317-8886-6AEF599AB270}"/>
    <cellStyle name="Note" xfId="166" xr:uid="{00000000-0005-0000-0000-0000C9000000}"/>
    <cellStyle name="Note 2" xfId="197" xr:uid="{00000000-0005-0000-0000-0000CA000000}"/>
    <cellStyle name="Note 3" xfId="198" xr:uid="{00000000-0005-0000-0000-0000CB000000}"/>
    <cellStyle name="Note 4" xfId="199" xr:uid="{00000000-0005-0000-0000-0000CC000000}"/>
    <cellStyle name="Note 5" xfId="218" xr:uid="{00000000-0005-0000-0000-0000CD000000}"/>
    <cellStyle name="Output" xfId="167" xr:uid="{00000000-0005-0000-0000-0000CE000000}"/>
    <cellStyle name="Output 2" xfId="200" xr:uid="{00000000-0005-0000-0000-0000CF000000}"/>
    <cellStyle name="Output 3" xfId="201" xr:uid="{00000000-0005-0000-0000-0000D0000000}"/>
    <cellStyle name="Output 4" xfId="202" xr:uid="{00000000-0005-0000-0000-0000D1000000}"/>
    <cellStyle name="Output 5" xfId="219" xr:uid="{00000000-0005-0000-0000-0000D2000000}"/>
    <cellStyle name="Salida" xfId="237" builtinId="21" customBuiltin="1"/>
    <cellStyle name="Salida 2" xfId="168" xr:uid="{00000000-0005-0000-0000-0000D3000000}"/>
    <cellStyle name="Salida 2 2" xfId="203" xr:uid="{00000000-0005-0000-0000-0000D4000000}"/>
    <cellStyle name="Salida 2 3" xfId="204" xr:uid="{00000000-0005-0000-0000-0000D5000000}"/>
    <cellStyle name="Salida 2 4" xfId="205" xr:uid="{00000000-0005-0000-0000-0000D6000000}"/>
    <cellStyle name="Salida 2 5" xfId="220" xr:uid="{00000000-0005-0000-0000-0000D7000000}"/>
    <cellStyle name="Texto de advertencia" xfId="241" builtinId="11" customBuiltin="1"/>
    <cellStyle name="Texto de advertencia 2" xfId="169" xr:uid="{00000000-0005-0000-0000-0000D8000000}"/>
    <cellStyle name="Texto explicativo" xfId="242" builtinId="53" customBuiltin="1"/>
    <cellStyle name="Texto explicativo 2" xfId="170" xr:uid="{00000000-0005-0000-0000-0000D9000000}"/>
    <cellStyle name="Title" xfId="171" xr:uid="{00000000-0005-0000-0000-0000DA000000}"/>
    <cellStyle name="Título" xfId="229" builtinId="15" customBuiltin="1"/>
    <cellStyle name="Título 1 2" xfId="172" xr:uid="{00000000-0005-0000-0000-0000DB000000}"/>
    <cellStyle name="Título 2" xfId="231" builtinId="17" customBuiltin="1"/>
    <cellStyle name="Título 2 2" xfId="173" xr:uid="{00000000-0005-0000-0000-0000DC000000}"/>
    <cellStyle name="Título 3" xfId="232" builtinId="18" customBuiltin="1"/>
    <cellStyle name="Título 3 2" xfId="174" xr:uid="{00000000-0005-0000-0000-0000DD000000}"/>
    <cellStyle name="Título 4" xfId="175" xr:uid="{00000000-0005-0000-0000-0000DE000000}"/>
    <cellStyle name="Total" xfId="243" builtinId="25" customBuiltin="1"/>
    <cellStyle name="Total 2" xfId="176" xr:uid="{00000000-0005-0000-0000-0000DF000000}"/>
    <cellStyle name="Total 2 2" xfId="206" xr:uid="{00000000-0005-0000-0000-0000E0000000}"/>
    <cellStyle name="Total 2 3" xfId="207" xr:uid="{00000000-0005-0000-0000-0000E1000000}"/>
    <cellStyle name="Total 2 4" xfId="208" xr:uid="{00000000-0005-0000-0000-0000E2000000}"/>
    <cellStyle name="Total 2 5" xfId="221" xr:uid="{00000000-0005-0000-0000-0000E3000000}"/>
    <cellStyle name="Warning Text" xfId="177" xr:uid="{00000000-0005-0000-0000-0000E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2.xml"/><Relationship Id="rId55"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externalLink" Target="externalLinks/externalLink3.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GRÁFICA</a:t>
            </a:r>
            <a:r>
              <a:rPr lang="en-US" baseline="0"/>
              <a:t> 1</a:t>
            </a:r>
            <a:r>
              <a:rPr lang="en-US"/>
              <a:t>. CASOS DE TUMORES MALIGNOS EN LA REPÚBLICA DE PANAMÁ, POR AÑO DE OCURRENCIA.</a:t>
            </a:r>
            <a:r>
              <a:rPr lang="en-US" baseline="0"/>
              <a:t> 2015-2019</a:t>
            </a:r>
            <a:endParaRPr lang="en-US"/>
          </a:p>
        </c:rich>
      </c:tx>
      <c:layout>
        <c:manualLayout>
          <c:xMode val="edge"/>
          <c:yMode val="edge"/>
          <c:x val="0.24433639449335792"/>
          <c:y val="4.4774974121562262E-2"/>
        </c:manualLayout>
      </c:layout>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s-PA"/>
        </a:p>
      </c:txPr>
    </c:title>
    <c:autoTitleDeleted val="0"/>
    <c:plotArea>
      <c:layout>
        <c:manualLayout>
          <c:layoutTarget val="inner"/>
          <c:xMode val="edge"/>
          <c:yMode val="edge"/>
          <c:x val="0.15497061228002235"/>
          <c:y val="0.24840771306256429"/>
          <c:w val="0.77731474549287916"/>
          <c:h val="0.48508570075698265"/>
        </c:manualLayout>
      </c:layout>
      <c:lineChart>
        <c:grouping val="standard"/>
        <c:varyColors val="0"/>
        <c:ser>
          <c:idx val="0"/>
          <c:order val="0"/>
          <c:tx>
            <c:strRef>
              <c:f>'OCURRENCIA 2015-2019'!$B$5</c:f>
              <c:strCache>
                <c:ptCount val="1"/>
                <c:pt idx="0">
                  <c:v>Total</c:v>
                </c:pt>
              </c:strCache>
            </c:strRef>
          </c:tx>
          <c:spPr>
            <a:ln w="22225" cap="rnd">
              <a:solidFill>
                <a:schemeClr val="accent1"/>
              </a:solidFill>
              <a:round/>
            </a:ln>
            <a:effectLst/>
          </c:spPr>
          <c:marker>
            <c:symbol val="diamond"/>
            <c:size val="6"/>
            <c:spPr>
              <a:solidFill>
                <a:schemeClr val="accent1"/>
              </a:solidFill>
              <a:ln w="9525">
                <a:solidFill>
                  <a:schemeClr val="accent1"/>
                </a:solidFill>
                <a:round/>
              </a:ln>
              <a:effectLst/>
            </c:spPr>
          </c:marker>
          <c:dLbls>
            <c:dLbl>
              <c:idx val="0"/>
              <c:layout>
                <c:manualLayout>
                  <c:x val="-3.2889961219094821E-2"/>
                  <c:y val="-3.79296673463643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EB9-4BF9-8F54-725518F61135}"/>
                </c:ext>
              </c:extLst>
            </c:dLbl>
            <c:dLbl>
              <c:idx val="1"/>
              <c:layout>
                <c:manualLayout>
                  <c:x val="-4.0628775623587687E-2"/>
                  <c:y val="3.16080561219702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EB9-4BF9-8F54-725518F61135}"/>
                </c:ext>
              </c:extLst>
            </c:dLbl>
            <c:dLbl>
              <c:idx val="2"/>
              <c:layout>
                <c:manualLayout>
                  <c:x val="-3.8694072022464499E-2"/>
                  <c:y val="-3.79296673463643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EB9-4BF9-8F54-725518F61135}"/>
                </c:ext>
              </c:extLst>
            </c:dLbl>
            <c:dLbl>
              <c:idx val="3"/>
              <c:layout>
                <c:manualLayout>
                  <c:x val="-3.4824664820218121E-2"/>
                  <c:y val="3.47688617341672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B9-4BF9-8F54-725518F61135}"/>
                </c:ext>
              </c:extLst>
            </c:dLbl>
            <c:dLbl>
              <c:idx val="4"/>
              <c:layout>
                <c:manualLayout>
                  <c:x val="-4.4498182825834245E-2"/>
                  <c:y val="-3.16080561219702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EB9-4BF9-8F54-725518F61135}"/>
                </c:ext>
              </c:extLst>
            </c:dLbl>
            <c:dLbl>
              <c:idx val="6"/>
              <c:layout>
                <c:manualLayout>
                  <c:x val="-4.6432886426957538E-2"/>
                  <c:y val="-2.52864448975762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EB9-4BF9-8F54-725518F61135}"/>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ysClr val="windowText" lastClr="000000"/>
                    </a:solidFill>
                    <a:latin typeface="+mn-lt"/>
                    <a:ea typeface="+mn-ea"/>
                    <a:cs typeface="+mn-cs"/>
                  </a:defRPr>
                </a:pPr>
                <a:endParaRPr lang="es-P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'OCURRENCIA 2015-2019'!$C$3:$G$4</c:f>
              <c:multiLvlStrCache>
                <c:ptCount val="5"/>
                <c:lvl>
                  <c:pt idx="0">
                    <c:v>2015</c:v>
                  </c:pt>
                  <c:pt idx="1">
                    <c:v>2016</c:v>
                  </c:pt>
                  <c:pt idx="2">
                    <c:v>2017</c:v>
                  </c:pt>
                  <c:pt idx="3">
                    <c:v>2018(P)</c:v>
                  </c:pt>
                  <c:pt idx="4">
                    <c:v>2019(P)</c:v>
                  </c:pt>
                </c:lvl>
                <c:lvl>
                  <c:pt idx="0">
                    <c:v>Años de ocurrencia</c:v>
                  </c:pt>
                </c:lvl>
              </c:multiLvlStrCache>
            </c:multiLvlStrRef>
          </c:cat>
          <c:val>
            <c:numRef>
              <c:f>'OCURRENCIA 2015-2019'!$C$5:$G$5</c:f>
              <c:numCache>
                <c:formatCode>#,##0</c:formatCode>
                <c:ptCount val="5"/>
                <c:pt idx="0">
                  <c:v>5722</c:v>
                </c:pt>
                <c:pt idx="1">
                  <c:v>6775</c:v>
                </c:pt>
                <c:pt idx="2">
                  <c:v>7597</c:v>
                </c:pt>
                <c:pt idx="3">
                  <c:v>9783</c:v>
                </c:pt>
                <c:pt idx="4">
                  <c:v>8934</c:v>
                </c:pt>
              </c:numCache>
            </c:numRef>
          </c:val>
          <c:smooth val="0"/>
          <c:extLst>
            <c:ext xmlns:c16="http://schemas.microsoft.com/office/drawing/2014/chart" uri="{C3380CC4-5D6E-409C-BE32-E72D297353CC}">
              <c16:uniqueId val="{00000006-3EB9-4BF9-8F54-725518F61135}"/>
            </c:ext>
          </c:extLst>
        </c:ser>
        <c:dLbls>
          <c:showLegendKey val="0"/>
          <c:showVal val="0"/>
          <c:showCatName val="0"/>
          <c:showSerName val="0"/>
          <c:showPercent val="0"/>
          <c:showBubbleSize val="0"/>
        </c:dLbls>
        <c:marker val="1"/>
        <c:smooth val="0"/>
        <c:axId val="461444048"/>
        <c:axId val="461485488"/>
      </c:lineChart>
      <c:catAx>
        <c:axId val="4614440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es-PA"/>
          </a:p>
        </c:txPr>
        <c:crossAx val="461485488"/>
        <c:crosses val="autoZero"/>
        <c:auto val="1"/>
        <c:lblAlgn val="ctr"/>
        <c:lblOffset val="100"/>
        <c:noMultiLvlLbl val="0"/>
      </c:catAx>
      <c:valAx>
        <c:axId val="461485488"/>
        <c:scaling>
          <c:orientation val="minMax"/>
        </c:scaling>
        <c:delete val="0"/>
        <c:axPos val="l"/>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A"/>
          </a:p>
        </c:txPr>
        <c:crossAx val="461444048"/>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PA"/>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r>
              <a:rPr lang="es-PA" sz="2800"/>
              <a:t>Gráfica 2. TASAS DE PRINCIPALES TUMORES MALIGNOS, EN LA REPÚBLICA DE PANAMÁ: POR AÑO, SEGÚN SITIO ANATÓMICO, AÑOS: 2015-2019</a:t>
            </a:r>
          </a:p>
        </c:rich>
      </c:tx>
      <c:layout>
        <c:manualLayout>
          <c:xMode val="edge"/>
          <c:yMode val="edge"/>
          <c:x val="0.11945330737027229"/>
          <c:y val="3.5422792433621314E-2"/>
        </c:manualLayout>
      </c:layout>
      <c:overlay val="0"/>
      <c:spPr>
        <a:noFill/>
        <a:ln>
          <a:noFill/>
        </a:ln>
        <a:effectLst/>
      </c:spPr>
      <c:txPr>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endParaRPr lang="es-PA"/>
        </a:p>
      </c:txPr>
    </c:title>
    <c:autoTitleDeleted val="0"/>
    <c:plotArea>
      <c:layout>
        <c:manualLayout>
          <c:layoutTarget val="inner"/>
          <c:xMode val="edge"/>
          <c:yMode val="edge"/>
          <c:x val="5.1605534544462407E-2"/>
          <c:y val="0.14989425933171199"/>
          <c:w val="0.92996339909499115"/>
          <c:h val="0.46725069710417466"/>
        </c:manualLayout>
      </c:layout>
      <c:lineChart>
        <c:grouping val="standard"/>
        <c:varyColors val="0"/>
        <c:ser>
          <c:idx val="0"/>
          <c:order val="0"/>
          <c:tx>
            <c:strRef>
              <c:f>'taSA cinco princ'!$A$4</c:f>
              <c:strCache>
                <c:ptCount val="1"/>
                <c:pt idx="0">
                  <c:v>Estómago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0"/>
              <c:layout>
                <c:manualLayout>
                  <c:x val="-3.3598396699394642E-2"/>
                  <c:y val="-2.1121303108491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15B-4EC0-AE48-B738CA9BFBF8}"/>
                </c:ext>
              </c:extLst>
            </c:dLbl>
            <c:dLbl>
              <c:idx val="1"/>
              <c:delete val="1"/>
              <c:extLst>
                <c:ext xmlns:c15="http://schemas.microsoft.com/office/drawing/2012/chart" uri="{CE6537A1-D6FC-4f65-9D91-7224C49458BB}"/>
                <c:ext xmlns:c16="http://schemas.microsoft.com/office/drawing/2014/chart" uri="{C3380CC4-5D6E-409C-BE32-E72D297353CC}">
                  <c16:uniqueId val="{00000001-215B-4EC0-AE48-B738CA9BFBF8}"/>
                </c:ext>
              </c:extLst>
            </c:dLbl>
            <c:dLbl>
              <c:idx val="2"/>
              <c:delete val="1"/>
              <c:extLst>
                <c:ext xmlns:c15="http://schemas.microsoft.com/office/drawing/2012/chart" uri="{CE6537A1-D6FC-4f65-9D91-7224C49458BB}"/>
                <c:ext xmlns:c16="http://schemas.microsoft.com/office/drawing/2014/chart" uri="{C3380CC4-5D6E-409C-BE32-E72D297353CC}">
                  <c16:uniqueId val="{00000002-215B-4EC0-AE48-B738CA9BFBF8}"/>
                </c:ext>
              </c:extLst>
            </c:dLbl>
            <c:dLbl>
              <c:idx val="3"/>
              <c:delete val="1"/>
              <c:extLst>
                <c:ext xmlns:c15="http://schemas.microsoft.com/office/drawing/2012/chart" uri="{CE6537A1-D6FC-4f65-9D91-7224C49458BB}"/>
                <c:ext xmlns:c16="http://schemas.microsoft.com/office/drawing/2014/chart" uri="{C3380CC4-5D6E-409C-BE32-E72D297353CC}">
                  <c16:uniqueId val="{00000003-215B-4EC0-AE48-B738CA9BFBF8}"/>
                </c:ext>
              </c:extLst>
            </c:dLbl>
            <c:dLbl>
              <c:idx val="4"/>
              <c:delete val="1"/>
              <c:extLst>
                <c:ext xmlns:c15="http://schemas.microsoft.com/office/drawing/2012/chart" uri="{CE6537A1-D6FC-4f65-9D91-7224C49458BB}"/>
                <c:ext xmlns:c16="http://schemas.microsoft.com/office/drawing/2014/chart" uri="{C3380CC4-5D6E-409C-BE32-E72D297353CC}">
                  <c16:uniqueId val="{00000004-215B-4EC0-AE48-B738CA9BFBF8}"/>
                </c:ext>
              </c:extLst>
            </c:dLbl>
            <c:dLbl>
              <c:idx val="5"/>
              <c:layout>
                <c:manualLayout>
                  <c:x val="-5.0272288436794318E-3"/>
                  <c:y val="-2.781814816559128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15B-4EC0-AE48-B738CA9BFBF8}"/>
                </c:ext>
              </c:extLst>
            </c:dLbl>
            <c:spPr>
              <a:noFill/>
              <a:ln>
                <a:noFill/>
              </a:ln>
              <a:effectLst/>
            </c:spPr>
            <c:txPr>
              <a:bodyPr rot="0" spcFirstLastPara="1" vertOverflow="ellipsis" vert="horz" wrap="square" anchor="ctr" anchorCtr="1"/>
              <a:lstStyle/>
              <a:p>
                <a:pPr>
                  <a:defRPr sz="1800" b="0" i="0" u="none" strike="noStrike" kern="1200" baseline="0">
                    <a:solidFill>
                      <a:schemeClr val="tx1">
                        <a:lumMod val="75000"/>
                        <a:lumOff val="25000"/>
                      </a:schemeClr>
                    </a:solidFill>
                    <a:latin typeface="+mn-lt"/>
                    <a:ea typeface="+mn-ea"/>
                    <a:cs typeface="+mn-cs"/>
                  </a:defRPr>
                </a:pPr>
                <a:endParaRPr lang="es-P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'taSA cinco princ'!$B$3:$F$3</c:f>
              <c:strCache>
                <c:ptCount val="5"/>
                <c:pt idx="0">
                  <c:v>2015</c:v>
                </c:pt>
                <c:pt idx="1">
                  <c:v>2016</c:v>
                </c:pt>
                <c:pt idx="2">
                  <c:v>2017</c:v>
                </c:pt>
                <c:pt idx="3">
                  <c:v>2018(P)</c:v>
                </c:pt>
                <c:pt idx="4">
                  <c:v>2019(P)</c:v>
                </c:pt>
              </c:strCache>
            </c:strRef>
          </c:cat>
          <c:val>
            <c:numRef>
              <c:f>'taSA cinco princ'!$B$4:$F$4</c:f>
              <c:numCache>
                <c:formatCode>General</c:formatCode>
                <c:ptCount val="5"/>
                <c:pt idx="0" formatCode="0.0">
                  <c:v>10.199999999999999</c:v>
                </c:pt>
                <c:pt idx="1">
                  <c:v>10.4</c:v>
                </c:pt>
                <c:pt idx="2">
                  <c:v>10.8</c:v>
                </c:pt>
                <c:pt idx="3" formatCode="0.0">
                  <c:v>16</c:v>
                </c:pt>
                <c:pt idx="4" formatCode="0.0">
                  <c:v>13.5</c:v>
                </c:pt>
              </c:numCache>
            </c:numRef>
          </c:val>
          <c:smooth val="0"/>
          <c:extLst>
            <c:ext xmlns:c16="http://schemas.microsoft.com/office/drawing/2014/chart" uri="{C3380CC4-5D6E-409C-BE32-E72D297353CC}">
              <c16:uniqueId val="{00000000-76B5-4442-BAEA-A23C9AF8513A}"/>
            </c:ext>
          </c:extLst>
        </c:ser>
        <c:ser>
          <c:idx val="1"/>
          <c:order val="1"/>
          <c:tx>
            <c:strRef>
              <c:f>'taSA cinco princ'!$A$5</c:f>
              <c:strCache>
                <c:ptCount val="1"/>
                <c:pt idx="0">
                  <c:v>Colon /1</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1E1-4021-A6B6-AD0D98D8A978}"/>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15B-4EC0-AE48-B738CA9BFBF8}"/>
                </c:ext>
              </c:extLst>
            </c:dLbl>
            <c:spPr>
              <a:noFill/>
              <a:ln>
                <a:noFill/>
              </a:ln>
              <a:effectLst/>
            </c:spPr>
            <c:txPr>
              <a:bodyPr rot="0" spcFirstLastPara="1" vertOverflow="ellipsis" vert="horz" wrap="square" anchor="ctr" anchorCtr="1"/>
              <a:lstStyle/>
              <a:p>
                <a:pPr>
                  <a:defRPr sz="1800" b="0" i="0" u="none" strike="noStrike" kern="1200" baseline="0">
                    <a:solidFill>
                      <a:schemeClr val="tx1">
                        <a:lumMod val="75000"/>
                        <a:lumOff val="25000"/>
                      </a:schemeClr>
                    </a:solidFill>
                    <a:latin typeface="+mn-lt"/>
                    <a:ea typeface="+mn-ea"/>
                    <a:cs typeface="+mn-cs"/>
                  </a:defRPr>
                </a:pPr>
                <a:endParaRPr lang="es-PA"/>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'taSA cinco princ'!$B$3:$F$3</c:f>
              <c:strCache>
                <c:ptCount val="5"/>
                <c:pt idx="0">
                  <c:v>2015</c:v>
                </c:pt>
                <c:pt idx="1">
                  <c:v>2016</c:v>
                </c:pt>
                <c:pt idx="2">
                  <c:v>2017</c:v>
                </c:pt>
                <c:pt idx="3">
                  <c:v>2018(P)</c:v>
                </c:pt>
                <c:pt idx="4">
                  <c:v>2019(P)</c:v>
                </c:pt>
              </c:strCache>
            </c:strRef>
          </c:cat>
          <c:val>
            <c:numRef>
              <c:f>'taSA cinco princ'!$B$5:$F$5</c:f>
              <c:numCache>
                <c:formatCode>General</c:formatCode>
                <c:ptCount val="5"/>
                <c:pt idx="0" formatCode="0.0">
                  <c:v>8.6999999999999993</c:v>
                </c:pt>
                <c:pt idx="1">
                  <c:v>9.8000000000000007</c:v>
                </c:pt>
                <c:pt idx="2" formatCode="0.0">
                  <c:v>11</c:v>
                </c:pt>
                <c:pt idx="3">
                  <c:v>15.7</c:v>
                </c:pt>
                <c:pt idx="4" formatCode="0.0">
                  <c:v>13.3</c:v>
                </c:pt>
              </c:numCache>
            </c:numRef>
          </c:val>
          <c:smooth val="0"/>
          <c:extLst>
            <c:ext xmlns:c16="http://schemas.microsoft.com/office/drawing/2014/chart" uri="{C3380CC4-5D6E-409C-BE32-E72D297353CC}">
              <c16:uniqueId val="{00000001-76B5-4442-BAEA-A23C9AF8513A}"/>
            </c:ext>
          </c:extLst>
        </c:ser>
        <c:ser>
          <c:idx val="2"/>
          <c:order val="2"/>
          <c:tx>
            <c:strRef>
              <c:f>'taSA cinco princ'!$A$6</c:f>
              <c:strCache>
                <c:ptCount val="1"/>
                <c:pt idx="0">
                  <c:v>Traquea, Bronquios y Pulmón /1</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dLbl>
              <c:idx val="0"/>
              <c:layout>
                <c:manualLayout>
                  <c:x val="-1.7083498960302774E-2"/>
                  <c:y val="2.68259628120203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15B-4EC0-AE48-B738CA9BFBF8}"/>
                </c:ext>
              </c:extLst>
            </c:dLbl>
            <c:dLbl>
              <c:idx val="1"/>
              <c:delete val="1"/>
              <c:extLst>
                <c:ext xmlns:c15="http://schemas.microsoft.com/office/drawing/2012/chart" uri="{CE6537A1-D6FC-4f65-9D91-7224C49458BB}"/>
                <c:ext xmlns:c16="http://schemas.microsoft.com/office/drawing/2014/chart" uri="{C3380CC4-5D6E-409C-BE32-E72D297353CC}">
                  <c16:uniqueId val="{00000008-215B-4EC0-AE48-B738CA9BFBF8}"/>
                </c:ext>
              </c:extLst>
            </c:dLbl>
            <c:dLbl>
              <c:idx val="2"/>
              <c:delete val="1"/>
              <c:extLst>
                <c:ext xmlns:c15="http://schemas.microsoft.com/office/drawing/2012/chart" uri="{CE6537A1-D6FC-4f65-9D91-7224C49458BB}"/>
                <c:ext xmlns:c16="http://schemas.microsoft.com/office/drawing/2014/chart" uri="{C3380CC4-5D6E-409C-BE32-E72D297353CC}">
                  <c16:uniqueId val="{00000009-215B-4EC0-AE48-B738CA9BFBF8}"/>
                </c:ext>
              </c:extLst>
            </c:dLbl>
            <c:dLbl>
              <c:idx val="3"/>
              <c:delete val="1"/>
              <c:extLst>
                <c:ext xmlns:c15="http://schemas.microsoft.com/office/drawing/2012/chart" uri="{CE6537A1-D6FC-4f65-9D91-7224C49458BB}"/>
                <c:ext xmlns:c16="http://schemas.microsoft.com/office/drawing/2014/chart" uri="{C3380CC4-5D6E-409C-BE32-E72D297353CC}">
                  <c16:uniqueId val="{0000000A-215B-4EC0-AE48-B738CA9BFBF8}"/>
                </c:ext>
              </c:extLst>
            </c:dLbl>
            <c:dLbl>
              <c:idx val="4"/>
              <c:layout>
                <c:manualLayout>
                  <c:x val="-2.1778583147116612E-3"/>
                  <c:y val="1.25017698535733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15B-4EC0-AE48-B738CA9BFBF8}"/>
                </c:ext>
              </c:extLst>
            </c:dLbl>
            <c:dLbl>
              <c:idx val="5"/>
              <c:layout>
                <c:manualLayout>
                  <c:x val="-1.6757429478932257E-3"/>
                  <c:y val="8.34544444967707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15B-4EC0-AE48-B738CA9BFBF8}"/>
                </c:ext>
              </c:extLst>
            </c:dLbl>
            <c:spPr>
              <a:noFill/>
              <a:ln>
                <a:noFill/>
              </a:ln>
              <a:effectLst/>
            </c:spPr>
            <c:txPr>
              <a:bodyPr rot="0" spcFirstLastPara="1" vertOverflow="ellipsis" vert="horz" wrap="square" anchor="ctr" anchorCtr="1"/>
              <a:lstStyle/>
              <a:p>
                <a:pPr>
                  <a:defRPr sz="1800" b="0" i="0" u="none" strike="noStrike" kern="1200" baseline="0">
                    <a:solidFill>
                      <a:schemeClr val="tx1">
                        <a:lumMod val="75000"/>
                        <a:lumOff val="25000"/>
                      </a:schemeClr>
                    </a:solidFill>
                    <a:latin typeface="+mn-lt"/>
                    <a:ea typeface="+mn-ea"/>
                    <a:cs typeface="+mn-cs"/>
                  </a:defRPr>
                </a:pPr>
                <a:endParaRPr lang="es-P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'taSA cinco princ'!$B$3:$F$3</c:f>
              <c:strCache>
                <c:ptCount val="5"/>
                <c:pt idx="0">
                  <c:v>2015</c:v>
                </c:pt>
                <c:pt idx="1">
                  <c:v>2016</c:v>
                </c:pt>
                <c:pt idx="2">
                  <c:v>2017</c:v>
                </c:pt>
                <c:pt idx="3">
                  <c:v>2018(P)</c:v>
                </c:pt>
                <c:pt idx="4">
                  <c:v>2019(P)</c:v>
                </c:pt>
              </c:strCache>
            </c:strRef>
          </c:cat>
          <c:val>
            <c:numRef>
              <c:f>'taSA cinco princ'!$B$6:$F$6</c:f>
              <c:numCache>
                <c:formatCode>General</c:formatCode>
                <c:ptCount val="5"/>
                <c:pt idx="0" formatCode="0.0">
                  <c:v>8.5</c:v>
                </c:pt>
                <c:pt idx="1">
                  <c:v>7.5</c:v>
                </c:pt>
                <c:pt idx="2" formatCode="0.0">
                  <c:v>7.1495936566267337</c:v>
                </c:pt>
                <c:pt idx="3" formatCode="0.0">
                  <c:v>10.5</c:v>
                </c:pt>
                <c:pt idx="4" formatCode="0.0">
                  <c:v>10</c:v>
                </c:pt>
              </c:numCache>
            </c:numRef>
          </c:val>
          <c:smooth val="0"/>
          <c:extLst>
            <c:ext xmlns:c16="http://schemas.microsoft.com/office/drawing/2014/chart" uri="{C3380CC4-5D6E-409C-BE32-E72D297353CC}">
              <c16:uniqueId val="{00000002-76B5-4442-BAEA-A23C9AF8513A}"/>
            </c:ext>
          </c:extLst>
        </c:ser>
        <c:ser>
          <c:idx val="3"/>
          <c:order val="3"/>
          <c:tx>
            <c:strRef>
              <c:f>'taSA cinco princ'!$A$7</c:f>
              <c:strCache>
                <c:ptCount val="1"/>
                <c:pt idx="0">
                  <c:v>Piel /1</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dLbl>
              <c:idx val="0"/>
              <c:layout>
                <c:manualLayout>
                  <c:x val="-3.4698179848136161E-2"/>
                  <c:y val="2.363227251874488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15B-4EC0-AE48-B738CA9BFBF8}"/>
                </c:ext>
              </c:extLst>
            </c:dLbl>
            <c:dLbl>
              <c:idx val="1"/>
              <c:delete val="1"/>
              <c:extLst>
                <c:ext xmlns:c15="http://schemas.microsoft.com/office/drawing/2012/chart" uri="{CE6537A1-D6FC-4f65-9D91-7224C49458BB}"/>
                <c:ext xmlns:c16="http://schemas.microsoft.com/office/drawing/2014/chart" uri="{C3380CC4-5D6E-409C-BE32-E72D297353CC}">
                  <c16:uniqueId val="{0000000E-215B-4EC0-AE48-B738CA9BFBF8}"/>
                </c:ext>
              </c:extLst>
            </c:dLbl>
            <c:dLbl>
              <c:idx val="2"/>
              <c:delete val="1"/>
              <c:extLst>
                <c:ext xmlns:c15="http://schemas.microsoft.com/office/drawing/2012/chart" uri="{CE6537A1-D6FC-4f65-9D91-7224C49458BB}"/>
                <c:ext xmlns:c16="http://schemas.microsoft.com/office/drawing/2014/chart" uri="{C3380CC4-5D6E-409C-BE32-E72D297353CC}">
                  <c16:uniqueId val="{0000000F-215B-4EC0-AE48-B738CA9BFBF8}"/>
                </c:ext>
              </c:extLst>
            </c:dLbl>
            <c:dLbl>
              <c:idx val="3"/>
              <c:delete val="1"/>
              <c:extLst>
                <c:ext xmlns:c15="http://schemas.microsoft.com/office/drawing/2012/chart" uri="{CE6537A1-D6FC-4f65-9D91-7224C49458BB}"/>
                <c:ext xmlns:c16="http://schemas.microsoft.com/office/drawing/2014/chart" uri="{C3380CC4-5D6E-409C-BE32-E72D297353CC}">
                  <c16:uniqueId val="{00000010-215B-4EC0-AE48-B738CA9BFBF8}"/>
                </c:ext>
              </c:extLst>
            </c:dLbl>
            <c:dLbl>
              <c:idx val="4"/>
              <c:layout>
                <c:manualLayout>
                  <c:x val="-3.3905488450942998E-3"/>
                  <c:y val="-9.736064491077892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FE-46B4-A63C-E7E21985A30A}"/>
                </c:ext>
              </c:extLst>
            </c:dLbl>
            <c:spPr>
              <a:noFill/>
              <a:ln>
                <a:noFill/>
              </a:ln>
              <a:effectLst/>
            </c:spPr>
            <c:txPr>
              <a:bodyPr rot="0" spcFirstLastPara="1" vertOverflow="ellipsis" vert="horz" wrap="square" anchor="ctr" anchorCtr="1"/>
              <a:lstStyle/>
              <a:p>
                <a:pPr>
                  <a:defRPr sz="1800" b="0" i="0" u="none" strike="noStrike" kern="1200" baseline="0">
                    <a:solidFill>
                      <a:schemeClr val="tx1">
                        <a:lumMod val="75000"/>
                        <a:lumOff val="25000"/>
                      </a:schemeClr>
                    </a:solidFill>
                    <a:latin typeface="+mn-lt"/>
                    <a:ea typeface="+mn-ea"/>
                    <a:cs typeface="+mn-cs"/>
                  </a:defRPr>
                </a:pPr>
                <a:endParaRPr lang="es-P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'taSA cinco princ'!$B$3:$F$3</c:f>
              <c:strCache>
                <c:ptCount val="5"/>
                <c:pt idx="0">
                  <c:v>2015</c:v>
                </c:pt>
                <c:pt idx="1">
                  <c:v>2016</c:v>
                </c:pt>
                <c:pt idx="2">
                  <c:v>2017</c:v>
                </c:pt>
                <c:pt idx="3">
                  <c:v>2018(P)</c:v>
                </c:pt>
                <c:pt idx="4">
                  <c:v>2019(P)</c:v>
                </c:pt>
              </c:strCache>
            </c:strRef>
          </c:cat>
          <c:val>
            <c:numRef>
              <c:f>'taSA cinco princ'!$B$7:$F$7</c:f>
              <c:numCache>
                <c:formatCode>0.0</c:formatCode>
                <c:ptCount val="5"/>
                <c:pt idx="0">
                  <c:v>9.1999999999999993</c:v>
                </c:pt>
                <c:pt idx="1">
                  <c:v>21.3</c:v>
                </c:pt>
                <c:pt idx="2">
                  <c:v>23</c:v>
                </c:pt>
                <c:pt idx="3" formatCode="General">
                  <c:v>21.3</c:v>
                </c:pt>
                <c:pt idx="4">
                  <c:v>18.8</c:v>
                </c:pt>
              </c:numCache>
            </c:numRef>
          </c:val>
          <c:smooth val="0"/>
          <c:extLst>
            <c:ext xmlns:c16="http://schemas.microsoft.com/office/drawing/2014/chart" uri="{C3380CC4-5D6E-409C-BE32-E72D297353CC}">
              <c16:uniqueId val="{00000003-76B5-4442-BAEA-A23C9AF8513A}"/>
            </c:ext>
          </c:extLst>
        </c:ser>
        <c:ser>
          <c:idx val="4"/>
          <c:order val="4"/>
          <c:tx>
            <c:strRef>
              <c:f>'taSA cinco princ'!$A$8</c:f>
              <c:strCache>
                <c:ptCount val="1"/>
                <c:pt idx="0">
                  <c:v>Mama Femenina /2</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dLbls>
            <c:dLbl>
              <c:idx val="0"/>
              <c:layout>
                <c:manualLayout>
                  <c:x val="-6.0933635679519732E-2"/>
                  <c:y val="1.159128307914155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15B-4EC0-AE48-B738CA9BFBF8}"/>
                </c:ext>
              </c:extLst>
            </c:dLbl>
            <c:dLbl>
              <c:idx val="1"/>
              <c:delete val="1"/>
              <c:extLst>
                <c:ext xmlns:c15="http://schemas.microsoft.com/office/drawing/2012/chart" uri="{CE6537A1-D6FC-4f65-9D91-7224C49458BB}"/>
                <c:ext xmlns:c16="http://schemas.microsoft.com/office/drawing/2014/chart" uri="{C3380CC4-5D6E-409C-BE32-E72D297353CC}">
                  <c16:uniqueId val="{00000014-215B-4EC0-AE48-B738CA9BFBF8}"/>
                </c:ext>
              </c:extLst>
            </c:dLbl>
            <c:dLbl>
              <c:idx val="2"/>
              <c:delete val="1"/>
              <c:extLst>
                <c:ext xmlns:c15="http://schemas.microsoft.com/office/drawing/2012/chart" uri="{CE6537A1-D6FC-4f65-9D91-7224C49458BB}"/>
                <c:ext xmlns:c16="http://schemas.microsoft.com/office/drawing/2014/chart" uri="{C3380CC4-5D6E-409C-BE32-E72D297353CC}">
                  <c16:uniqueId val="{00000015-215B-4EC0-AE48-B738CA9BFBF8}"/>
                </c:ext>
              </c:extLst>
            </c:dLbl>
            <c:dLbl>
              <c:idx val="3"/>
              <c:delete val="1"/>
              <c:extLst>
                <c:ext xmlns:c15="http://schemas.microsoft.com/office/drawing/2012/chart" uri="{CE6537A1-D6FC-4f65-9D91-7224C49458BB}"/>
                <c:ext xmlns:c16="http://schemas.microsoft.com/office/drawing/2014/chart" uri="{C3380CC4-5D6E-409C-BE32-E72D297353CC}">
                  <c16:uniqueId val="{00000016-215B-4EC0-AE48-B738CA9BFBF8}"/>
                </c:ext>
              </c:extLst>
            </c:dLbl>
            <c:spPr>
              <a:noFill/>
              <a:ln>
                <a:noFill/>
              </a:ln>
              <a:effectLst/>
            </c:spPr>
            <c:txPr>
              <a:bodyPr rot="0" spcFirstLastPara="1" vertOverflow="ellipsis" vert="horz" wrap="square" anchor="ctr" anchorCtr="1"/>
              <a:lstStyle/>
              <a:p>
                <a:pPr>
                  <a:defRPr sz="1800" b="0" i="0" u="none" strike="noStrike" kern="1200" baseline="0">
                    <a:solidFill>
                      <a:schemeClr val="tx1">
                        <a:lumMod val="75000"/>
                        <a:lumOff val="25000"/>
                      </a:schemeClr>
                    </a:solidFill>
                    <a:latin typeface="+mn-lt"/>
                    <a:ea typeface="+mn-ea"/>
                    <a:cs typeface="+mn-cs"/>
                  </a:defRPr>
                </a:pPr>
                <a:endParaRPr lang="es-P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'taSA cinco princ'!$B$3:$F$3</c:f>
              <c:strCache>
                <c:ptCount val="5"/>
                <c:pt idx="0">
                  <c:v>2015</c:v>
                </c:pt>
                <c:pt idx="1">
                  <c:v>2016</c:v>
                </c:pt>
                <c:pt idx="2">
                  <c:v>2017</c:v>
                </c:pt>
                <c:pt idx="3">
                  <c:v>2018(P)</c:v>
                </c:pt>
                <c:pt idx="4">
                  <c:v>2019(P)</c:v>
                </c:pt>
              </c:strCache>
            </c:strRef>
          </c:cat>
          <c:val>
            <c:numRef>
              <c:f>'taSA cinco princ'!$B$8:$F$8</c:f>
              <c:numCache>
                <c:formatCode>0.0</c:formatCode>
                <c:ptCount val="5"/>
                <c:pt idx="0">
                  <c:v>54.7</c:v>
                </c:pt>
                <c:pt idx="1">
                  <c:v>56.9</c:v>
                </c:pt>
                <c:pt idx="2" formatCode="General">
                  <c:v>59.8</c:v>
                </c:pt>
                <c:pt idx="3" formatCode="General">
                  <c:v>84.1</c:v>
                </c:pt>
                <c:pt idx="4">
                  <c:v>83.6</c:v>
                </c:pt>
              </c:numCache>
            </c:numRef>
          </c:val>
          <c:smooth val="0"/>
          <c:extLst>
            <c:ext xmlns:c16="http://schemas.microsoft.com/office/drawing/2014/chart" uri="{C3380CC4-5D6E-409C-BE32-E72D297353CC}">
              <c16:uniqueId val="{00000004-76B5-4442-BAEA-A23C9AF8513A}"/>
            </c:ext>
          </c:extLst>
        </c:ser>
        <c:ser>
          <c:idx val="5"/>
          <c:order val="5"/>
          <c:tx>
            <c:strRef>
              <c:f>'taSA cinco princ'!$A$9</c:f>
              <c:strCache>
                <c:ptCount val="1"/>
                <c:pt idx="0">
                  <c:v>Cuello del Utero /2</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dLbls>
            <c:dLbl>
              <c:idx val="0"/>
              <c:layout>
                <c:manualLayout>
                  <c:x val="-4.3664657957543235E-2"/>
                  <c:y val="-9.409269928018036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215B-4EC0-AE48-B738CA9BFBF8}"/>
                </c:ext>
              </c:extLst>
            </c:dLbl>
            <c:dLbl>
              <c:idx val="1"/>
              <c:delete val="1"/>
              <c:extLst>
                <c:ext xmlns:c15="http://schemas.microsoft.com/office/drawing/2012/chart" uri="{CE6537A1-D6FC-4f65-9D91-7224C49458BB}"/>
                <c:ext xmlns:c16="http://schemas.microsoft.com/office/drawing/2014/chart" uri="{C3380CC4-5D6E-409C-BE32-E72D297353CC}">
                  <c16:uniqueId val="{00000019-215B-4EC0-AE48-B738CA9BFBF8}"/>
                </c:ext>
              </c:extLst>
            </c:dLbl>
            <c:dLbl>
              <c:idx val="2"/>
              <c:delete val="1"/>
              <c:extLst>
                <c:ext xmlns:c15="http://schemas.microsoft.com/office/drawing/2012/chart" uri="{CE6537A1-D6FC-4f65-9D91-7224C49458BB}"/>
                <c:ext xmlns:c16="http://schemas.microsoft.com/office/drawing/2014/chart" uri="{C3380CC4-5D6E-409C-BE32-E72D297353CC}">
                  <c16:uniqueId val="{0000001A-215B-4EC0-AE48-B738CA9BFBF8}"/>
                </c:ext>
              </c:extLst>
            </c:dLbl>
            <c:dLbl>
              <c:idx val="3"/>
              <c:delete val="1"/>
              <c:extLst>
                <c:ext xmlns:c15="http://schemas.microsoft.com/office/drawing/2012/chart" uri="{CE6537A1-D6FC-4f65-9D91-7224C49458BB}"/>
                <c:ext xmlns:c16="http://schemas.microsoft.com/office/drawing/2014/chart" uri="{C3380CC4-5D6E-409C-BE32-E72D297353CC}">
                  <c16:uniqueId val="{0000001B-215B-4EC0-AE48-B738CA9BFBF8}"/>
                </c:ext>
              </c:extLst>
            </c:dLbl>
            <c:spPr>
              <a:noFill/>
              <a:ln>
                <a:noFill/>
              </a:ln>
              <a:effectLst/>
            </c:spPr>
            <c:txPr>
              <a:bodyPr rot="0" spcFirstLastPara="1" vertOverflow="ellipsis" vert="horz" wrap="square" anchor="ctr" anchorCtr="1"/>
              <a:lstStyle/>
              <a:p>
                <a:pPr>
                  <a:defRPr sz="1800" b="0" i="0" u="none" strike="noStrike" kern="1200" baseline="0">
                    <a:solidFill>
                      <a:schemeClr val="tx1">
                        <a:lumMod val="75000"/>
                        <a:lumOff val="25000"/>
                      </a:schemeClr>
                    </a:solidFill>
                    <a:latin typeface="+mn-lt"/>
                    <a:ea typeface="+mn-ea"/>
                    <a:cs typeface="+mn-cs"/>
                  </a:defRPr>
                </a:pPr>
                <a:endParaRPr lang="es-P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'taSA cinco princ'!$B$3:$F$3</c:f>
              <c:strCache>
                <c:ptCount val="5"/>
                <c:pt idx="0">
                  <c:v>2015</c:v>
                </c:pt>
                <c:pt idx="1">
                  <c:v>2016</c:v>
                </c:pt>
                <c:pt idx="2">
                  <c:v>2017</c:v>
                </c:pt>
                <c:pt idx="3">
                  <c:v>2018(P)</c:v>
                </c:pt>
                <c:pt idx="4">
                  <c:v>2019(P)</c:v>
                </c:pt>
              </c:strCache>
            </c:strRef>
          </c:cat>
          <c:val>
            <c:numRef>
              <c:f>'taSA cinco princ'!$B$9:$F$9</c:f>
              <c:numCache>
                <c:formatCode>General</c:formatCode>
                <c:ptCount val="5"/>
                <c:pt idx="0" formatCode="0.0">
                  <c:v>27.7</c:v>
                </c:pt>
                <c:pt idx="1">
                  <c:v>33.299999999999997</c:v>
                </c:pt>
                <c:pt idx="2" formatCode="0.0">
                  <c:v>34.020000000000003</c:v>
                </c:pt>
                <c:pt idx="3">
                  <c:v>44.5</c:v>
                </c:pt>
                <c:pt idx="4" formatCode="0.0">
                  <c:v>39.200000000000003</c:v>
                </c:pt>
              </c:numCache>
            </c:numRef>
          </c:val>
          <c:smooth val="0"/>
          <c:extLst>
            <c:ext xmlns:c16="http://schemas.microsoft.com/office/drawing/2014/chart" uri="{C3380CC4-5D6E-409C-BE32-E72D297353CC}">
              <c16:uniqueId val="{00000005-76B5-4442-BAEA-A23C9AF8513A}"/>
            </c:ext>
          </c:extLst>
        </c:ser>
        <c:ser>
          <c:idx val="6"/>
          <c:order val="6"/>
          <c:tx>
            <c:strRef>
              <c:f>'taSA cinco princ'!$A$10</c:f>
              <c:strCache>
                <c:ptCount val="1"/>
                <c:pt idx="0">
                  <c:v>Próstata  /2</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dLbls>
            <c:dLbl>
              <c:idx val="0"/>
              <c:layout>
                <c:manualLayout>
                  <c:x val="-6.0828715545966812E-2"/>
                  <c:y val="-6.8393936501694036E-3"/>
                </c:manualLayout>
              </c:layout>
              <c:showLegendKey val="0"/>
              <c:showVal val="1"/>
              <c:showCatName val="0"/>
              <c:showSerName val="0"/>
              <c:showPercent val="0"/>
              <c:showBubbleSize val="0"/>
              <c:extLst>
                <c:ext xmlns:c15="http://schemas.microsoft.com/office/drawing/2012/chart" uri="{CE6537A1-D6FC-4f65-9D91-7224C49458BB}">
                  <c15:layout>
                    <c:manualLayout>
                      <c:w val="3.3669966474893502E-2"/>
                      <c:h val="3.9232258602177938E-2"/>
                    </c:manualLayout>
                  </c15:layout>
                </c:ext>
                <c:ext xmlns:c16="http://schemas.microsoft.com/office/drawing/2014/chart" uri="{C3380CC4-5D6E-409C-BE32-E72D297353CC}">
                  <c16:uniqueId val="{0000001D-215B-4EC0-AE48-B738CA9BFBF8}"/>
                </c:ext>
              </c:extLst>
            </c:dLbl>
            <c:dLbl>
              <c:idx val="1"/>
              <c:delete val="1"/>
              <c:extLst>
                <c:ext xmlns:c15="http://schemas.microsoft.com/office/drawing/2012/chart" uri="{CE6537A1-D6FC-4f65-9D91-7224C49458BB}"/>
                <c:ext xmlns:c16="http://schemas.microsoft.com/office/drawing/2014/chart" uri="{C3380CC4-5D6E-409C-BE32-E72D297353CC}">
                  <c16:uniqueId val="{0000001E-215B-4EC0-AE48-B738CA9BFBF8}"/>
                </c:ext>
              </c:extLst>
            </c:dLbl>
            <c:dLbl>
              <c:idx val="2"/>
              <c:delete val="1"/>
              <c:extLst>
                <c:ext xmlns:c15="http://schemas.microsoft.com/office/drawing/2012/chart" uri="{CE6537A1-D6FC-4f65-9D91-7224C49458BB}"/>
                <c:ext xmlns:c16="http://schemas.microsoft.com/office/drawing/2014/chart" uri="{C3380CC4-5D6E-409C-BE32-E72D297353CC}">
                  <c16:uniqueId val="{0000001F-215B-4EC0-AE48-B738CA9BFBF8}"/>
                </c:ext>
              </c:extLst>
            </c:dLbl>
            <c:dLbl>
              <c:idx val="3"/>
              <c:delete val="1"/>
              <c:extLst>
                <c:ext xmlns:c15="http://schemas.microsoft.com/office/drawing/2012/chart" uri="{CE6537A1-D6FC-4f65-9D91-7224C49458BB}"/>
                <c:ext xmlns:c16="http://schemas.microsoft.com/office/drawing/2014/chart" uri="{C3380CC4-5D6E-409C-BE32-E72D297353CC}">
                  <c16:uniqueId val="{00000020-215B-4EC0-AE48-B738CA9BFBF8}"/>
                </c:ext>
              </c:extLst>
            </c:dLbl>
            <c:spPr>
              <a:noFill/>
              <a:ln>
                <a:noFill/>
              </a:ln>
              <a:effectLst/>
            </c:spPr>
            <c:txPr>
              <a:bodyPr rot="0" spcFirstLastPara="1" vertOverflow="ellipsis" vert="horz" wrap="square" anchor="ctr" anchorCtr="1"/>
              <a:lstStyle/>
              <a:p>
                <a:pPr>
                  <a:defRPr sz="1800" b="0" i="0" u="none" strike="noStrike" kern="1200" baseline="0">
                    <a:solidFill>
                      <a:schemeClr val="tx1">
                        <a:lumMod val="75000"/>
                        <a:lumOff val="25000"/>
                      </a:schemeClr>
                    </a:solidFill>
                    <a:latin typeface="+mn-lt"/>
                    <a:ea typeface="+mn-ea"/>
                    <a:cs typeface="+mn-cs"/>
                  </a:defRPr>
                </a:pPr>
                <a:endParaRPr lang="es-P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'taSA cinco princ'!$B$3:$F$3</c:f>
              <c:strCache>
                <c:ptCount val="5"/>
                <c:pt idx="0">
                  <c:v>2015</c:v>
                </c:pt>
                <c:pt idx="1">
                  <c:v>2016</c:v>
                </c:pt>
                <c:pt idx="2">
                  <c:v>2017</c:v>
                </c:pt>
                <c:pt idx="3">
                  <c:v>2018(P)</c:v>
                </c:pt>
                <c:pt idx="4">
                  <c:v>2019(P)</c:v>
                </c:pt>
              </c:strCache>
            </c:strRef>
          </c:cat>
          <c:val>
            <c:numRef>
              <c:f>'taSA cinco princ'!$B$10:$F$10</c:f>
              <c:numCache>
                <c:formatCode>General</c:formatCode>
                <c:ptCount val="5"/>
                <c:pt idx="0" formatCode="0.0">
                  <c:v>43.6</c:v>
                </c:pt>
                <c:pt idx="1">
                  <c:v>52.7</c:v>
                </c:pt>
                <c:pt idx="2" formatCode="0.0">
                  <c:v>66.92</c:v>
                </c:pt>
                <c:pt idx="3">
                  <c:v>69.3</c:v>
                </c:pt>
                <c:pt idx="4" formatCode="0.0">
                  <c:v>60</c:v>
                </c:pt>
              </c:numCache>
            </c:numRef>
          </c:val>
          <c:smooth val="0"/>
          <c:extLst>
            <c:ext xmlns:c16="http://schemas.microsoft.com/office/drawing/2014/chart" uri="{C3380CC4-5D6E-409C-BE32-E72D297353CC}">
              <c16:uniqueId val="{00000006-76B5-4442-BAEA-A23C9AF8513A}"/>
            </c:ext>
          </c:extLst>
        </c:ser>
        <c:dLbls>
          <c:showLegendKey val="0"/>
          <c:showVal val="0"/>
          <c:showCatName val="0"/>
          <c:showSerName val="0"/>
          <c:showPercent val="0"/>
          <c:showBubbleSize val="0"/>
        </c:dLbls>
        <c:marker val="1"/>
        <c:smooth val="0"/>
        <c:axId val="461461968"/>
        <c:axId val="461456928"/>
      </c:lineChart>
      <c:catAx>
        <c:axId val="461461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s-PA"/>
          </a:p>
        </c:txPr>
        <c:crossAx val="461456928"/>
        <c:crosses val="autoZero"/>
        <c:auto val="1"/>
        <c:lblAlgn val="ctr"/>
        <c:lblOffset val="100"/>
        <c:noMultiLvlLbl val="0"/>
      </c:catAx>
      <c:valAx>
        <c:axId val="46145692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s-PA"/>
          </a:p>
        </c:txPr>
        <c:crossAx val="461461968"/>
        <c:crosses val="autoZero"/>
        <c:crossBetween val="between"/>
      </c:valAx>
      <c:spPr>
        <a:noFill/>
        <a:ln>
          <a:noFill/>
        </a:ln>
        <a:effectLst/>
      </c:spPr>
    </c:plotArea>
    <c:legend>
      <c:legendPos val="b"/>
      <c:layout>
        <c:manualLayout>
          <c:xMode val="edge"/>
          <c:yMode val="edge"/>
          <c:x val="3.9165126606115278E-2"/>
          <c:y val="0.68691753013926438"/>
          <c:w val="0.91655892663766669"/>
          <c:h val="9.1644526624254222E-2"/>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es-PA"/>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800"/>
      </a:pPr>
      <a:endParaRPr lang="es-PA"/>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433514974128947"/>
          <c:y val="0.17205674534435983"/>
          <c:w val="0.7101240302164149"/>
          <c:h val="0.3796155967681682"/>
        </c:manualLayout>
      </c:layout>
      <c:lineChart>
        <c:grouping val="standard"/>
        <c:varyColors val="0"/>
        <c:ser>
          <c:idx val="0"/>
          <c:order val="0"/>
          <c:tx>
            <c:strRef>
              <c:f>'TABLA 5 PRINC. DEF 15-19 42'!$A$6</c:f>
              <c:strCache>
                <c:ptCount val="1"/>
                <c:pt idx="0">
                  <c:v>Estómago/1</c:v>
                </c:pt>
              </c:strCache>
            </c:strRef>
          </c:tx>
          <c:cat>
            <c:numRef>
              <c:f>'TABLA 5 PRINC. DEF 15-19 42'!$B$5:$F$5</c:f>
              <c:numCache>
                <c:formatCode>General</c:formatCode>
                <c:ptCount val="5"/>
                <c:pt idx="0">
                  <c:v>2015</c:v>
                </c:pt>
                <c:pt idx="1">
                  <c:v>2016</c:v>
                </c:pt>
                <c:pt idx="2">
                  <c:v>2017</c:v>
                </c:pt>
                <c:pt idx="3">
                  <c:v>2018</c:v>
                </c:pt>
                <c:pt idx="4">
                  <c:v>2019</c:v>
                </c:pt>
              </c:numCache>
            </c:numRef>
          </c:cat>
          <c:val>
            <c:numRef>
              <c:f>'TABLA 5 PRINC. DEF 15-19 42'!$B$6:$F$6</c:f>
              <c:numCache>
                <c:formatCode>0.0</c:formatCode>
                <c:ptCount val="5"/>
                <c:pt idx="0">
                  <c:v>8.0746510291784208</c:v>
                </c:pt>
                <c:pt idx="1">
                  <c:v>8.5458589368505606</c:v>
                </c:pt>
                <c:pt idx="2" formatCode="General">
                  <c:v>7.5</c:v>
                </c:pt>
                <c:pt idx="3" formatCode="General">
                  <c:v>7.4</c:v>
                </c:pt>
                <c:pt idx="4" formatCode="General">
                  <c:v>7.5</c:v>
                </c:pt>
              </c:numCache>
            </c:numRef>
          </c:val>
          <c:smooth val="0"/>
          <c:extLst>
            <c:ext xmlns:c16="http://schemas.microsoft.com/office/drawing/2014/chart" uri="{C3380CC4-5D6E-409C-BE32-E72D297353CC}">
              <c16:uniqueId val="{00000000-70D3-48A3-85F8-8AE48871864D}"/>
            </c:ext>
          </c:extLst>
        </c:ser>
        <c:ser>
          <c:idx val="1"/>
          <c:order val="1"/>
          <c:tx>
            <c:strRef>
              <c:f>'TABLA 5 PRINC. DEF 15-19 42'!$A$7</c:f>
              <c:strCache>
                <c:ptCount val="1"/>
                <c:pt idx="0">
                  <c:v>Tráquea, Bronquios y Pulmón/1</c:v>
                </c:pt>
              </c:strCache>
            </c:strRef>
          </c:tx>
          <c:cat>
            <c:numRef>
              <c:f>'TABLA 5 PRINC. DEF 15-19 42'!$B$5:$F$5</c:f>
              <c:numCache>
                <c:formatCode>General</c:formatCode>
                <c:ptCount val="5"/>
                <c:pt idx="0">
                  <c:v>2015</c:v>
                </c:pt>
                <c:pt idx="1">
                  <c:v>2016</c:v>
                </c:pt>
                <c:pt idx="2">
                  <c:v>2017</c:v>
                </c:pt>
                <c:pt idx="3">
                  <c:v>2018</c:v>
                </c:pt>
                <c:pt idx="4">
                  <c:v>2019</c:v>
                </c:pt>
              </c:numCache>
            </c:numRef>
          </c:cat>
          <c:val>
            <c:numRef>
              <c:f>'TABLA 5 PRINC. DEF 15-19 42'!$B$7:$F$7</c:f>
              <c:numCache>
                <c:formatCode>0.0</c:formatCode>
                <c:ptCount val="5"/>
                <c:pt idx="0">
                  <c:v>7.7476402398347402</c:v>
                </c:pt>
                <c:pt idx="1">
                  <c:v>6.3908162484273756</c:v>
                </c:pt>
                <c:pt idx="2" formatCode="General">
                  <c:v>5.8</c:v>
                </c:pt>
                <c:pt idx="3" formatCode="General">
                  <c:v>5.9</c:v>
                </c:pt>
                <c:pt idx="4" formatCode="General">
                  <c:v>6.4</c:v>
                </c:pt>
              </c:numCache>
            </c:numRef>
          </c:val>
          <c:smooth val="0"/>
          <c:extLst>
            <c:ext xmlns:c16="http://schemas.microsoft.com/office/drawing/2014/chart" uri="{C3380CC4-5D6E-409C-BE32-E72D297353CC}">
              <c16:uniqueId val="{00000000-A0AF-45CD-8EEF-1FCCAF8E1BE7}"/>
            </c:ext>
          </c:extLst>
        </c:ser>
        <c:ser>
          <c:idx val="2"/>
          <c:order val="2"/>
          <c:tx>
            <c:strRef>
              <c:f>'TABLA 5 PRINC. DEF 15-19 42'!$A$8</c:f>
              <c:strCache>
                <c:ptCount val="1"/>
                <c:pt idx="0">
                  <c:v>Cuello del Utero /3</c:v>
                </c:pt>
              </c:strCache>
            </c:strRef>
          </c:tx>
          <c:cat>
            <c:numRef>
              <c:f>'TABLA 5 PRINC. DEF 15-19 42'!$B$5:$F$5</c:f>
              <c:numCache>
                <c:formatCode>General</c:formatCode>
                <c:ptCount val="5"/>
                <c:pt idx="0">
                  <c:v>2015</c:v>
                </c:pt>
                <c:pt idx="1">
                  <c:v>2016</c:v>
                </c:pt>
                <c:pt idx="2">
                  <c:v>2017</c:v>
                </c:pt>
                <c:pt idx="3">
                  <c:v>2018</c:v>
                </c:pt>
                <c:pt idx="4">
                  <c:v>2019</c:v>
                </c:pt>
              </c:numCache>
            </c:numRef>
          </c:cat>
          <c:val>
            <c:numRef>
              <c:f>'TABLA 5 PRINC. DEF 15-19 42'!$B$8:$F$8</c:f>
              <c:numCache>
                <c:formatCode>0.0</c:formatCode>
                <c:ptCount val="5"/>
                <c:pt idx="0">
                  <c:v>8.1325083636029341</c:v>
                </c:pt>
                <c:pt idx="1">
                  <c:v>6.8125344667003818</c:v>
                </c:pt>
                <c:pt idx="2" formatCode="General">
                  <c:v>7.1</c:v>
                </c:pt>
                <c:pt idx="3" formatCode="General">
                  <c:v>7.1</c:v>
                </c:pt>
                <c:pt idx="4" formatCode="General">
                  <c:v>7.6</c:v>
                </c:pt>
              </c:numCache>
            </c:numRef>
          </c:val>
          <c:smooth val="0"/>
          <c:extLst>
            <c:ext xmlns:c16="http://schemas.microsoft.com/office/drawing/2014/chart" uri="{C3380CC4-5D6E-409C-BE32-E72D297353CC}">
              <c16:uniqueId val="{00000001-A0AF-45CD-8EEF-1FCCAF8E1BE7}"/>
            </c:ext>
          </c:extLst>
        </c:ser>
        <c:ser>
          <c:idx val="3"/>
          <c:order val="3"/>
          <c:tx>
            <c:strRef>
              <c:f>'TABLA 5 PRINC. DEF 15-19 42'!$A$9</c:f>
              <c:strCache>
                <c:ptCount val="1"/>
                <c:pt idx="0">
                  <c:v>Próstata /2</c:v>
                </c:pt>
              </c:strCache>
            </c:strRef>
          </c:tx>
          <c:cat>
            <c:numRef>
              <c:f>'TABLA 5 PRINC. DEF 15-19 42'!$B$5:$F$5</c:f>
              <c:numCache>
                <c:formatCode>General</c:formatCode>
                <c:ptCount val="5"/>
                <c:pt idx="0">
                  <c:v>2015</c:v>
                </c:pt>
                <c:pt idx="1">
                  <c:v>2016</c:v>
                </c:pt>
                <c:pt idx="2">
                  <c:v>2017</c:v>
                </c:pt>
                <c:pt idx="3">
                  <c:v>2018</c:v>
                </c:pt>
                <c:pt idx="4">
                  <c:v>2019</c:v>
                </c:pt>
              </c:numCache>
            </c:numRef>
          </c:cat>
          <c:val>
            <c:numRef>
              <c:f>'TABLA 5 PRINC. DEF 15-19 42'!$B$9:$F$9</c:f>
              <c:numCache>
                <c:formatCode>0.0</c:formatCode>
                <c:ptCount val="5"/>
                <c:pt idx="0">
                  <c:v>16.685916435126611</c:v>
                </c:pt>
                <c:pt idx="1">
                  <c:v>14.659109081540183</c:v>
                </c:pt>
                <c:pt idx="2" formatCode="General">
                  <c:v>16.399999999999999</c:v>
                </c:pt>
                <c:pt idx="3" formatCode="General">
                  <c:v>14</c:v>
                </c:pt>
                <c:pt idx="4" formatCode="General">
                  <c:v>15</c:v>
                </c:pt>
              </c:numCache>
            </c:numRef>
          </c:val>
          <c:smooth val="0"/>
          <c:extLst>
            <c:ext xmlns:c16="http://schemas.microsoft.com/office/drawing/2014/chart" uri="{C3380CC4-5D6E-409C-BE32-E72D297353CC}">
              <c16:uniqueId val="{00000002-A0AF-45CD-8EEF-1FCCAF8E1BE7}"/>
            </c:ext>
          </c:extLst>
        </c:ser>
        <c:ser>
          <c:idx val="4"/>
          <c:order val="4"/>
          <c:tx>
            <c:strRef>
              <c:f>'TABLA 5 PRINC. DEF 15-19 42'!$A$10</c:f>
              <c:strCache>
                <c:ptCount val="1"/>
                <c:pt idx="0">
                  <c:v>Mama Femenina /3</c:v>
                </c:pt>
              </c:strCache>
            </c:strRef>
          </c:tx>
          <c:cat>
            <c:numRef>
              <c:f>'TABLA 5 PRINC. DEF 15-19 42'!$B$5:$F$5</c:f>
              <c:numCache>
                <c:formatCode>General</c:formatCode>
                <c:ptCount val="5"/>
                <c:pt idx="0">
                  <c:v>2015</c:v>
                </c:pt>
                <c:pt idx="1">
                  <c:v>2016</c:v>
                </c:pt>
                <c:pt idx="2">
                  <c:v>2017</c:v>
                </c:pt>
                <c:pt idx="3">
                  <c:v>2018</c:v>
                </c:pt>
                <c:pt idx="4">
                  <c:v>2019</c:v>
                </c:pt>
              </c:numCache>
            </c:numRef>
          </c:cat>
          <c:val>
            <c:numRef>
              <c:f>'TABLA 5 PRINC. DEF 15-19 42'!$B$10:$F$10</c:f>
              <c:numCache>
                <c:formatCode>0.0</c:formatCode>
                <c:ptCount val="5"/>
                <c:pt idx="0">
                  <c:v>10.65813207900757</c:v>
                </c:pt>
                <c:pt idx="1">
                  <c:v>11.337648601515962</c:v>
                </c:pt>
                <c:pt idx="2" formatCode="General">
                  <c:v>11.2</c:v>
                </c:pt>
                <c:pt idx="3" formatCode="General">
                  <c:v>11.5</c:v>
                </c:pt>
                <c:pt idx="4">
                  <c:v>12.598949295171987</c:v>
                </c:pt>
              </c:numCache>
            </c:numRef>
          </c:val>
          <c:smooth val="0"/>
          <c:extLst>
            <c:ext xmlns:c16="http://schemas.microsoft.com/office/drawing/2014/chart" uri="{C3380CC4-5D6E-409C-BE32-E72D297353CC}">
              <c16:uniqueId val="{00000003-A0AF-45CD-8EEF-1FCCAF8E1BE7}"/>
            </c:ext>
          </c:extLst>
        </c:ser>
        <c:ser>
          <c:idx val="5"/>
          <c:order val="5"/>
          <c:tx>
            <c:strRef>
              <c:f>'TABLA 5 PRINC. DEF 15-19 42'!$A$11</c:f>
              <c:strCache>
                <c:ptCount val="1"/>
                <c:pt idx="0">
                  <c:v>Leucemia/1</c:v>
                </c:pt>
              </c:strCache>
            </c:strRef>
          </c:tx>
          <c:cat>
            <c:numRef>
              <c:f>'TABLA 5 PRINC. DEF 15-19 42'!$B$5:$F$5</c:f>
              <c:numCache>
                <c:formatCode>General</c:formatCode>
                <c:ptCount val="5"/>
                <c:pt idx="0">
                  <c:v>2015</c:v>
                </c:pt>
                <c:pt idx="1">
                  <c:v>2016</c:v>
                </c:pt>
                <c:pt idx="2">
                  <c:v>2017</c:v>
                </c:pt>
                <c:pt idx="3">
                  <c:v>2018</c:v>
                </c:pt>
                <c:pt idx="4">
                  <c:v>2019</c:v>
                </c:pt>
              </c:numCache>
            </c:numRef>
          </c:cat>
          <c:val>
            <c:numRef>
              <c:f>'TABLA 5 PRINC. DEF 15-19 42'!$B$11:$F$11</c:f>
              <c:numCache>
                <c:formatCode>0.0</c:formatCode>
                <c:ptCount val="5"/>
                <c:pt idx="0">
                  <c:v>3.3707265978501804</c:v>
                </c:pt>
                <c:pt idx="1">
                  <c:v>4.2853147712323105</c:v>
                </c:pt>
                <c:pt idx="2">
                  <c:v>4</c:v>
                </c:pt>
                <c:pt idx="3" formatCode="General">
                  <c:v>3.9</c:v>
                </c:pt>
                <c:pt idx="4" formatCode="General">
                  <c:v>3.8</c:v>
                </c:pt>
              </c:numCache>
            </c:numRef>
          </c:val>
          <c:smooth val="0"/>
          <c:extLst>
            <c:ext xmlns:c16="http://schemas.microsoft.com/office/drawing/2014/chart" uri="{C3380CC4-5D6E-409C-BE32-E72D297353CC}">
              <c16:uniqueId val="{00000004-A0AF-45CD-8EEF-1FCCAF8E1BE7}"/>
            </c:ext>
          </c:extLst>
        </c:ser>
        <c:ser>
          <c:idx val="6"/>
          <c:order val="6"/>
          <c:tx>
            <c:strRef>
              <c:f>'TABLA 5 PRINC. DEF 15-19 42'!$A$12</c:f>
              <c:strCache>
                <c:ptCount val="1"/>
                <c:pt idx="0">
                  <c:v>Colon/1</c:v>
                </c:pt>
              </c:strCache>
            </c:strRef>
          </c:tx>
          <c:cat>
            <c:numRef>
              <c:f>'TABLA 5 PRINC. DEF 15-19 42'!$B$5:$F$5</c:f>
              <c:numCache>
                <c:formatCode>General</c:formatCode>
                <c:ptCount val="5"/>
                <c:pt idx="0">
                  <c:v>2015</c:v>
                </c:pt>
                <c:pt idx="1">
                  <c:v>2016</c:v>
                </c:pt>
                <c:pt idx="2">
                  <c:v>2017</c:v>
                </c:pt>
                <c:pt idx="3">
                  <c:v>2018</c:v>
                </c:pt>
                <c:pt idx="4">
                  <c:v>2019</c:v>
                </c:pt>
              </c:numCache>
            </c:numRef>
          </c:cat>
          <c:val>
            <c:numRef>
              <c:f>'TABLA 5 PRINC. DEF 15-19 42'!$B$12:$F$12</c:f>
              <c:numCache>
                <c:formatCode>0.0</c:formatCode>
                <c:ptCount val="5"/>
                <c:pt idx="0">
                  <c:v>5.4082553622223051</c:v>
                </c:pt>
                <c:pt idx="1">
                  <c:v>5.2018271789525157</c:v>
                </c:pt>
                <c:pt idx="2" formatCode="General">
                  <c:v>5.8</c:v>
                </c:pt>
                <c:pt idx="3" formatCode="General">
                  <c:v>5.8</c:v>
                </c:pt>
                <c:pt idx="4">
                  <c:v>5.4043701443630523</c:v>
                </c:pt>
              </c:numCache>
            </c:numRef>
          </c:val>
          <c:smooth val="0"/>
          <c:extLst>
            <c:ext xmlns:c16="http://schemas.microsoft.com/office/drawing/2014/chart" uri="{C3380CC4-5D6E-409C-BE32-E72D297353CC}">
              <c16:uniqueId val="{00000005-A0AF-45CD-8EEF-1FCCAF8E1BE7}"/>
            </c:ext>
          </c:extLst>
        </c:ser>
        <c:dLbls>
          <c:showLegendKey val="0"/>
          <c:showVal val="0"/>
          <c:showCatName val="0"/>
          <c:showSerName val="0"/>
          <c:showPercent val="0"/>
          <c:showBubbleSize val="0"/>
        </c:dLbls>
        <c:marker val="1"/>
        <c:smooth val="0"/>
        <c:axId val="461426688"/>
        <c:axId val="461432288"/>
      </c:lineChart>
      <c:catAx>
        <c:axId val="461426688"/>
        <c:scaling>
          <c:orientation val="minMax"/>
        </c:scaling>
        <c:delete val="0"/>
        <c:axPos val="b"/>
        <c:numFmt formatCode="General" sourceLinked="1"/>
        <c:majorTickMark val="none"/>
        <c:minorTickMark val="none"/>
        <c:tickLblPos val="nextTo"/>
        <c:crossAx val="461432288"/>
        <c:crosses val="autoZero"/>
        <c:auto val="1"/>
        <c:lblAlgn val="ctr"/>
        <c:lblOffset val="100"/>
        <c:noMultiLvlLbl val="0"/>
      </c:catAx>
      <c:valAx>
        <c:axId val="461432288"/>
        <c:scaling>
          <c:orientation val="minMax"/>
        </c:scaling>
        <c:delete val="0"/>
        <c:axPos val="l"/>
        <c:majorGridlines/>
        <c:numFmt formatCode="0.0" sourceLinked="1"/>
        <c:majorTickMark val="none"/>
        <c:minorTickMark val="none"/>
        <c:tickLblPos val="nextTo"/>
        <c:crossAx val="461426688"/>
        <c:crosses val="autoZero"/>
        <c:crossBetween val="between"/>
      </c:valAx>
      <c:dTable>
        <c:showHorzBorder val="1"/>
        <c:showVertBorder val="1"/>
        <c:showOutline val="1"/>
        <c:showKeys val="1"/>
      </c:dTable>
    </c:plotArea>
    <c:plotVisOnly val="1"/>
    <c:dispBlanksAs val="gap"/>
    <c:showDLblsOverMax val="0"/>
  </c:chart>
  <c:printSettings>
    <c:headerFooter>
      <c:oddHeader>&amp;DREGISTRO NACIONAL DEL CÁNCER DE PANAMÁ</c:oddHeader>
      <c:oddFooter>&amp;D38</c:oddFooter>
    </c:headerFooter>
    <c:pageMargins b="0.75" l="0.7" r="0.7" t="0.75" header="0.3" footer="0.3"/>
    <c:pageSetup orientation="portrait"/>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4</xdr:col>
      <xdr:colOff>395288</xdr:colOff>
      <xdr:row>0</xdr:row>
      <xdr:rowOff>159542</xdr:rowOff>
    </xdr:from>
    <xdr:to>
      <xdr:col>5</xdr:col>
      <xdr:colOff>735807</xdr:colOff>
      <xdr:row>6</xdr:row>
      <xdr:rowOff>150017</xdr:rowOff>
    </xdr:to>
    <xdr:pic>
      <xdr:nvPicPr>
        <xdr:cNvPr id="2" name="Picture 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43288" y="159542"/>
          <a:ext cx="1102519" cy="1133475"/>
        </a:xfrm>
        <a:prstGeom prst="rect">
          <a:avLst/>
        </a:prstGeom>
        <a:noFill/>
        <a:ln>
          <a:noFill/>
        </a:ln>
        <a:effectLst/>
      </xdr:spPr>
    </xdr:pic>
    <xdr:clientData/>
  </xdr:twoCellAnchor>
  <xdr:twoCellAnchor editAs="oneCell">
    <xdr:from>
      <xdr:col>0</xdr:col>
      <xdr:colOff>47623</xdr:colOff>
      <xdr:row>0</xdr:row>
      <xdr:rowOff>107156</xdr:rowOff>
    </xdr:from>
    <xdr:to>
      <xdr:col>1</xdr:col>
      <xdr:colOff>392904</xdr:colOff>
      <xdr:row>6</xdr:row>
      <xdr:rowOff>128029</xdr:rowOff>
    </xdr:to>
    <xdr:pic>
      <xdr:nvPicPr>
        <xdr:cNvPr id="3" name="Imagen 2" descr="http://www.minsa.gob.pa/sites/all/themes/minsa/logo.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3" y="107156"/>
          <a:ext cx="1164431" cy="11638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22</xdr:col>
      <xdr:colOff>635000</xdr:colOff>
      <xdr:row>16</xdr:row>
      <xdr:rowOff>322262</xdr:rowOff>
    </xdr:from>
    <xdr:to>
      <xdr:col>29</xdr:col>
      <xdr:colOff>9525</xdr:colOff>
      <xdr:row>32</xdr:row>
      <xdr:rowOff>136525</xdr:rowOff>
    </xdr:to>
    <xdr:graphicFrame macro="">
      <xdr:nvGraphicFramePr>
        <xdr:cNvPr id="2" name="Gráfico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20</xdr:col>
      <xdr:colOff>592367</xdr:colOff>
      <xdr:row>22</xdr:row>
      <xdr:rowOff>152398</xdr:rowOff>
    </xdr:from>
    <xdr:ext cx="248851" cy="759427"/>
    <xdr:sp macro="" textlink="">
      <xdr:nvSpPr>
        <xdr:cNvPr id="13" name="12 CuadroTexto">
          <a:extLst>
            <a:ext uri="{FF2B5EF4-FFF2-40B4-BE49-F238E27FC236}">
              <a16:creationId xmlns:a16="http://schemas.microsoft.com/office/drawing/2014/main" id="{00000000-0008-0000-0B00-00000D000000}"/>
            </a:ext>
          </a:extLst>
        </xdr:cNvPr>
        <xdr:cNvSpPr txBox="1"/>
      </xdr:nvSpPr>
      <xdr:spPr>
        <a:xfrm rot="16200000">
          <a:off x="25689454" y="9583436"/>
          <a:ext cx="759427"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PA" sz="1000">
              <a:latin typeface="+mn-lt"/>
            </a:rPr>
            <a:t>Incidencia</a:t>
          </a:r>
        </a:p>
      </xdr:txBody>
    </xdr:sp>
    <xdr:clientData/>
  </xdr:oneCellAnchor>
  <xdr:oneCellAnchor>
    <xdr:from>
      <xdr:col>17</xdr:col>
      <xdr:colOff>614078</xdr:colOff>
      <xdr:row>29</xdr:row>
      <xdr:rowOff>126187</xdr:rowOff>
    </xdr:from>
    <xdr:ext cx="5180541" cy="609013"/>
    <xdr:sp macro="" textlink="">
      <xdr:nvSpPr>
        <xdr:cNvPr id="4" name="CuadroTexto 3">
          <a:extLst>
            <a:ext uri="{FF2B5EF4-FFF2-40B4-BE49-F238E27FC236}">
              <a16:creationId xmlns:a16="http://schemas.microsoft.com/office/drawing/2014/main" id="{00000000-0008-0000-0B00-000004000000}"/>
            </a:ext>
          </a:extLst>
        </xdr:cNvPr>
        <xdr:cNvSpPr txBox="1"/>
      </xdr:nvSpPr>
      <xdr:spPr>
        <a:xfrm>
          <a:off x="17778128" y="11222812"/>
          <a:ext cx="5180541"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PA" sz="1100" b="0" i="0" u="none" strike="noStrike">
              <a:solidFill>
                <a:schemeClr val="tx1"/>
              </a:solidFill>
              <a:effectLst/>
              <a:latin typeface="+mn-lt"/>
              <a:ea typeface="+mn-ea"/>
              <a:cs typeface="+mn-cs"/>
            </a:rPr>
            <a:t> (P) Datos preliminares, pendientes a procesos de depuración</a:t>
          </a:r>
        </a:p>
        <a:p>
          <a:r>
            <a:rPr lang="es-PA"/>
            <a:t> </a:t>
          </a:r>
          <a:r>
            <a:rPr lang="es-PA" sz="1100" b="0" i="0" u="none" strike="noStrike">
              <a:solidFill>
                <a:schemeClr val="tx1"/>
              </a:solidFill>
              <a:effectLst/>
              <a:latin typeface="+mn-lt"/>
              <a:ea typeface="+mn-ea"/>
              <a:cs typeface="+mn-cs"/>
            </a:rPr>
            <a:t>Nota: Provincia de Panama Oeste, creada mediante la Ley No.119 del 30 de diciembre de 2013.</a:t>
          </a:r>
          <a:r>
            <a:rPr lang="es-PA"/>
            <a:t> </a:t>
          </a:r>
          <a:endParaRPr lang="es-PA" sz="1100"/>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11906</xdr:colOff>
      <xdr:row>0</xdr:row>
      <xdr:rowOff>119063</xdr:rowOff>
    </xdr:from>
    <xdr:to>
      <xdr:col>13</xdr:col>
      <xdr:colOff>0</xdr:colOff>
      <xdr:row>34</xdr:row>
      <xdr:rowOff>59531</xdr:rowOff>
    </xdr:to>
    <xdr:pic>
      <xdr:nvPicPr>
        <xdr:cNvPr id="3" name="Imagen 2">
          <a:extLst>
            <a:ext uri="{FF2B5EF4-FFF2-40B4-BE49-F238E27FC236}">
              <a16:creationId xmlns:a16="http://schemas.microsoft.com/office/drawing/2014/main" id="{69BD6DB1-A2C0-4063-A8EC-56E8549B18CC}"/>
            </a:ext>
          </a:extLst>
        </xdr:cNvPr>
        <xdr:cNvPicPr>
          <a:picLocks noChangeAspect="1"/>
        </xdr:cNvPicPr>
      </xdr:nvPicPr>
      <xdr:blipFill rotWithShape="1">
        <a:blip xmlns:r="http://schemas.openxmlformats.org/officeDocument/2006/relationships" r:embed="rId1"/>
        <a:srcRect l="18128" t="38060" r="44211" b="10128"/>
        <a:stretch/>
      </xdr:blipFill>
      <xdr:spPr>
        <a:xfrm>
          <a:off x="11906" y="119063"/>
          <a:ext cx="10048875" cy="64174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36</xdr:col>
      <xdr:colOff>628650</xdr:colOff>
      <xdr:row>0</xdr:row>
      <xdr:rowOff>860229</xdr:rowOff>
    </xdr:from>
    <xdr:to>
      <xdr:col>43</xdr:col>
      <xdr:colOff>285750</xdr:colOff>
      <xdr:row>37</xdr:row>
      <xdr:rowOff>152400</xdr:rowOff>
    </xdr:to>
    <xdr:graphicFrame macro="">
      <xdr:nvGraphicFramePr>
        <xdr:cNvPr id="2" name="Gráfico 1">
          <a:extLst>
            <a:ext uri="{FF2B5EF4-FFF2-40B4-BE49-F238E27FC236}">
              <a16:creationId xmlns:a16="http://schemas.microsoft.com/office/drawing/2014/main" id="{00000000-0008-0000-1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0.01263</cdr:x>
      <cdr:y>0.78276</cdr:y>
    </cdr:from>
    <cdr:to>
      <cdr:x>0.99369</cdr:x>
      <cdr:y>0.92019</cdr:y>
    </cdr:to>
    <cdr:sp macro="" textlink="">
      <cdr:nvSpPr>
        <cdr:cNvPr id="2" name="2 CuadroTexto">
          <a:extLst xmlns:a="http://schemas.openxmlformats.org/drawingml/2006/main">
            <a:ext uri="{FF2B5EF4-FFF2-40B4-BE49-F238E27FC236}">
              <a16:creationId xmlns:a16="http://schemas.microsoft.com/office/drawing/2014/main" id="{00000000-0008-0000-1C00-000003000000}"/>
            </a:ext>
          </a:extLst>
        </cdr:cNvPr>
        <cdr:cNvSpPr txBox="1"/>
      </cdr:nvSpPr>
      <cdr:spPr>
        <a:xfrm xmlns:a="http://schemas.openxmlformats.org/drawingml/2006/main">
          <a:off x="216237" y="8407786"/>
          <a:ext cx="16801596" cy="147618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PA" sz="1200" b="1" i="0" u="none" strike="noStrike">
              <a:solidFill>
                <a:sysClr val="windowText" lastClr="000000"/>
              </a:solidFill>
              <a:effectLst/>
              <a:latin typeface="Times New Roman" panose="02020603050405020304" pitchFamily="18" charset="0"/>
              <a:ea typeface="+mn-ea"/>
              <a:cs typeface="Times New Roman" panose="02020603050405020304" pitchFamily="18" charset="0"/>
            </a:rPr>
            <a:t> </a:t>
          </a:r>
          <a:r>
            <a:rPr lang="es-PA" sz="1600" b="1" i="0" u="none" strike="noStrike">
              <a:solidFill>
                <a:sysClr val="windowText" lastClr="000000"/>
              </a:solidFill>
              <a:effectLst/>
              <a:latin typeface="Times New Roman" panose="02020603050405020304" pitchFamily="18" charset="0"/>
              <a:ea typeface="+mn-ea"/>
              <a:cs typeface="Times New Roman" panose="02020603050405020304" pitchFamily="18" charset="0"/>
            </a:rPr>
            <a:t>(P) </a:t>
          </a:r>
          <a:r>
            <a:rPr lang="es-PA" sz="2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Datos preliminares, en  procesos de depuración</a:t>
          </a:r>
          <a:r>
            <a:rPr lang="es-PA" sz="2000">
              <a:solidFill>
                <a:sysClr val="windowText" lastClr="000000"/>
              </a:solidFill>
              <a:latin typeface="Times New Roman" panose="02020603050405020304" pitchFamily="18" charset="0"/>
              <a:cs typeface="Times New Roman" panose="02020603050405020304" pitchFamily="18" charset="0"/>
            </a:rPr>
            <a:t> </a:t>
          </a:r>
        </a:p>
        <a:p xmlns:a="http://schemas.openxmlformats.org/drawingml/2006/main">
          <a:r>
            <a:rPr lang="es-PA" sz="2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(1) Tasa  calculada en base a la estimación de la población total por 100,000 habitantes, al 1° de julio del año respectivo; incluidos los melanoma de piel (C44 Piel) </a:t>
          </a:r>
        </a:p>
        <a:p xmlns:a="http://schemas.openxmlformats.org/drawingml/2006/main">
          <a:r>
            <a:rPr lang="es-PA" sz="2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(2) Tasas Específicas: calculada en base a la población mayor de 15 años, según sexo, por 100 ,000 habitantes, al 1º de julio del año respectivo.</a:t>
          </a:r>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63499</xdr:colOff>
      <xdr:row>1</xdr:row>
      <xdr:rowOff>31748</xdr:rowOff>
    </xdr:from>
    <xdr:to>
      <xdr:col>17</xdr:col>
      <xdr:colOff>151484</xdr:colOff>
      <xdr:row>47</xdr:row>
      <xdr:rowOff>63499</xdr:rowOff>
    </xdr:to>
    <xdr:pic>
      <xdr:nvPicPr>
        <xdr:cNvPr id="2" name="Imagen 1">
          <a:extLst>
            <a:ext uri="{FF2B5EF4-FFF2-40B4-BE49-F238E27FC236}">
              <a16:creationId xmlns:a16="http://schemas.microsoft.com/office/drawing/2014/main" id="{4AF4B5A6-9041-440A-BD53-86DC59F4B1FA}"/>
            </a:ext>
          </a:extLst>
        </xdr:cNvPr>
        <xdr:cNvPicPr>
          <a:picLocks noChangeAspect="1"/>
        </xdr:cNvPicPr>
      </xdr:nvPicPr>
      <xdr:blipFill rotWithShape="1">
        <a:blip xmlns:r="http://schemas.openxmlformats.org/officeDocument/2006/relationships" r:embed="rId1"/>
        <a:srcRect l="26253" t="35375" r="18010" b="9989"/>
        <a:stretch/>
      </xdr:blipFill>
      <xdr:spPr>
        <a:xfrm>
          <a:off x="63499" y="222248"/>
          <a:ext cx="13041985" cy="904875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127000</xdr:rowOff>
    </xdr:from>
    <xdr:to>
      <xdr:col>11</xdr:col>
      <xdr:colOff>809625</xdr:colOff>
      <xdr:row>31</xdr:row>
      <xdr:rowOff>126999</xdr:rowOff>
    </xdr:to>
    <xdr:graphicFrame macro="">
      <xdr:nvGraphicFramePr>
        <xdr:cNvPr id="4" name="3 Gráfico">
          <a:extLst>
            <a:ext uri="{FF2B5EF4-FFF2-40B4-BE49-F238E27FC236}">
              <a16:creationId xmlns:a16="http://schemas.microsoft.com/office/drawing/2014/main" id="{00000000-0008-0000-2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292553</xdr:colOff>
      <xdr:row>28</xdr:row>
      <xdr:rowOff>34018</xdr:rowOff>
    </xdr:from>
    <xdr:ext cx="7581243" cy="436786"/>
    <xdr:sp macro="" textlink="">
      <xdr:nvSpPr>
        <xdr:cNvPr id="8" name="1 CuadroTexto">
          <a:extLst>
            <a:ext uri="{FF2B5EF4-FFF2-40B4-BE49-F238E27FC236}">
              <a16:creationId xmlns:a16="http://schemas.microsoft.com/office/drawing/2014/main" id="{00000000-0008-0000-2600-000008000000}"/>
            </a:ext>
          </a:extLst>
        </xdr:cNvPr>
        <xdr:cNvSpPr txBox="1"/>
      </xdr:nvSpPr>
      <xdr:spPr>
        <a:xfrm>
          <a:off x="292553" y="5368018"/>
          <a:ext cx="7581243"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PA" sz="1100" b="0" i="0" u="none" strike="noStrike">
              <a:solidFill>
                <a:schemeClr val="tx1"/>
              </a:solidFill>
              <a:effectLst/>
              <a:latin typeface="+mn-lt"/>
              <a:ea typeface="+mn-ea"/>
              <a:cs typeface="+mn-cs"/>
            </a:rPr>
            <a:t>Fuente Documental: Base de Datos de defunciones de Estadísticas Vitales, INEC.</a:t>
          </a:r>
        </a:p>
        <a:p>
          <a:r>
            <a:rPr lang="es-PA" sz="1100" b="0" i="0" u="none" strike="noStrike">
              <a:solidFill>
                <a:schemeClr val="tx1"/>
              </a:solidFill>
              <a:effectLst/>
              <a:latin typeface="+mn-lt"/>
              <a:ea typeface="+mn-ea"/>
              <a:cs typeface="+mn-cs"/>
            </a:rPr>
            <a:t>Fuente Institucional: Departamento de Registros y Estadísticas de Salud, Dirección de Planficación de Salud,  Ministerio de Salud.</a:t>
          </a:r>
          <a:r>
            <a:rPr lang="es-PA"/>
            <a:t> </a:t>
          </a:r>
          <a:endParaRPr lang="es-PA" sz="1100"/>
        </a:p>
      </xdr:txBody>
    </xdr:sp>
    <xdr:clientData/>
  </xdr:oneCellAnchor>
</xdr:wsDr>
</file>

<file path=xl/drawings/drawing8.xml><?xml version="1.0" encoding="utf-8"?>
<c:userShapes xmlns:c="http://schemas.openxmlformats.org/drawingml/2006/chart">
  <cdr:relSizeAnchor xmlns:cdr="http://schemas.openxmlformats.org/drawingml/2006/chartDrawing">
    <cdr:from>
      <cdr:x>0.44875</cdr:x>
      <cdr:y>0.69865</cdr:y>
    </cdr:from>
    <cdr:to>
      <cdr:x>0.6472</cdr:x>
      <cdr:y>0.74533</cdr:y>
    </cdr:to>
    <cdr:sp macro="" textlink="">
      <cdr:nvSpPr>
        <cdr:cNvPr id="2" name="1 CuadroTexto"/>
        <cdr:cNvSpPr txBox="1"/>
      </cdr:nvSpPr>
      <cdr:spPr>
        <a:xfrm xmlns:a="http://schemas.openxmlformats.org/drawingml/2006/main">
          <a:off x="4701778" y="4778032"/>
          <a:ext cx="2079260" cy="31924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endParaRPr lang="es-PA" sz="900">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0.03891</cdr:x>
      <cdr:y>0.68941</cdr:y>
    </cdr:from>
    <cdr:to>
      <cdr:x>0.1323</cdr:x>
      <cdr:y>0.82312</cdr:y>
    </cdr:to>
    <cdr:sp macro="" textlink="">
      <cdr:nvSpPr>
        <cdr:cNvPr id="4" name="3 CuadroTexto"/>
        <cdr:cNvSpPr txBox="1"/>
      </cdr:nvSpPr>
      <cdr:spPr>
        <a:xfrm xmlns:a="http://schemas.openxmlformats.org/drawingml/2006/main">
          <a:off x="381000" y="4714874"/>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s-PA" sz="1100"/>
        </a:p>
      </cdr:txBody>
    </cdr:sp>
  </cdr:relSizeAnchor>
  <cdr:relSizeAnchor xmlns:cdr="http://schemas.openxmlformats.org/drawingml/2006/chartDrawing">
    <cdr:from>
      <cdr:x>0.03016</cdr:x>
      <cdr:y>0.71588</cdr:y>
    </cdr:from>
    <cdr:to>
      <cdr:x>0.12354</cdr:x>
      <cdr:y>0.84958</cdr:y>
    </cdr:to>
    <cdr:sp macro="" textlink="">
      <cdr:nvSpPr>
        <cdr:cNvPr id="5" name="4 CuadroTexto"/>
        <cdr:cNvSpPr txBox="1"/>
      </cdr:nvSpPr>
      <cdr:spPr>
        <a:xfrm xmlns:a="http://schemas.openxmlformats.org/drawingml/2006/main">
          <a:off x="295275" y="4895849"/>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s-PA" sz="1100"/>
        </a:p>
      </cdr:txBody>
    </cdr:sp>
  </cdr:relSizeAnchor>
  <cdr:relSizeAnchor xmlns:cdr="http://schemas.openxmlformats.org/drawingml/2006/chartDrawing">
    <cdr:from>
      <cdr:x>0.0306</cdr:x>
      <cdr:y>0.10307</cdr:y>
    </cdr:from>
    <cdr:to>
      <cdr:x>0.17457</cdr:x>
      <cdr:y>0.12953</cdr:y>
    </cdr:to>
    <cdr:sp macro="" textlink="">
      <cdr:nvSpPr>
        <cdr:cNvPr id="6" name="5 CuadroTexto"/>
        <cdr:cNvSpPr txBox="1"/>
      </cdr:nvSpPr>
      <cdr:spPr>
        <a:xfrm xmlns:a="http://schemas.openxmlformats.org/drawingml/2006/main">
          <a:off x="321518" y="704879"/>
          <a:ext cx="1512559" cy="18095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s-PA" sz="900">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0.09746</cdr:x>
      <cdr:y>0.03343</cdr:y>
    </cdr:from>
    <cdr:to>
      <cdr:x>0.86015</cdr:x>
      <cdr:y>0.10306</cdr:y>
    </cdr:to>
    <cdr:sp macro="" textlink="">
      <cdr:nvSpPr>
        <cdr:cNvPr id="7" name="6 CuadroTexto"/>
        <cdr:cNvSpPr txBox="1"/>
      </cdr:nvSpPr>
      <cdr:spPr>
        <a:xfrm xmlns:a="http://schemas.openxmlformats.org/drawingml/2006/main">
          <a:off x="1023938" y="228600"/>
          <a:ext cx="8012906"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s-PA" sz="1100"/>
        </a:p>
      </cdr:txBody>
    </cdr:sp>
  </cdr:relSizeAnchor>
  <cdr:relSizeAnchor xmlns:cdr="http://schemas.openxmlformats.org/drawingml/2006/chartDrawing">
    <cdr:from>
      <cdr:x>0.19897</cdr:x>
      <cdr:y>0.15097</cdr:y>
    </cdr:from>
    <cdr:to>
      <cdr:x>0.23193</cdr:x>
      <cdr:y>0.50045</cdr:y>
    </cdr:to>
    <cdr:sp macro="" textlink="">
      <cdr:nvSpPr>
        <cdr:cNvPr id="8" name="7 CuadroTexto"/>
        <cdr:cNvSpPr txBox="1"/>
      </cdr:nvSpPr>
      <cdr:spPr>
        <a:xfrm xmlns:a="http://schemas.openxmlformats.org/drawingml/2006/main" rot="16200000">
          <a:off x="949287" y="1890985"/>
          <a:ext cx="2196960" cy="31318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PA" sz="1200"/>
            <a:t>Tasa por 100,000 habitantes</a:t>
          </a:r>
        </a:p>
      </cdr:txBody>
    </cdr:sp>
  </cdr:relSizeAnchor>
  <cdr:relSizeAnchor xmlns:cdr="http://schemas.openxmlformats.org/drawingml/2006/chartDrawing">
    <cdr:from>
      <cdr:x>0.44875</cdr:x>
      <cdr:y>0.69865</cdr:y>
    </cdr:from>
    <cdr:to>
      <cdr:x>0.6472</cdr:x>
      <cdr:y>0.74533</cdr:y>
    </cdr:to>
    <cdr:sp macro="" textlink="">
      <cdr:nvSpPr>
        <cdr:cNvPr id="9" name="1 CuadroTexto"/>
        <cdr:cNvSpPr txBox="1"/>
      </cdr:nvSpPr>
      <cdr:spPr>
        <a:xfrm xmlns:a="http://schemas.openxmlformats.org/drawingml/2006/main">
          <a:off x="4701778" y="4778032"/>
          <a:ext cx="2079260" cy="31924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endParaRPr lang="es-PA" sz="900">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0.10004</cdr:x>
      <cdr:y>0.53934</cdr:y>
    </cdr:from>
    <cdr:to>
      <cdr:x>0.21661</cdr:x>
      <cdr:y>0.58961</cdr:y>
    </cdr:to>
    <cdr:sp macro="" textlink="">
      <cdr:nvSpPr>
        <cdr:cNvPr id="10" name="2 CuadroTexto"/>
        <cdr:cNvSpPr txBox="1"/>
      </cdr:nvSpPr>
      <cdr:spPr>
        <a:xfrm xmlns:a="http://schemas.openxmlformats.org/drawingml/2006/main">
          <a:off x="1050567" y="4617088"/>
          <a:ext cx="1224138" cy="43034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PA" sz="1400">
              <a:latin typeface="Times New Roman" panose="02020603050405020304" pitchFamily="18" charset="0"/>
              <a:cs typeface="Times New Roman" panose="02020603050405020304" pitchFamily="18" charset="0"/>
            </a:rPr>
            <a:t>Sitio Anatómico</a:t>
          </a:r>
        </a:p>
      </cdr:txBody>
    </cdr:sp>
  </cdr:relSizeAnchor>
  <cdr:relSizeAnchor xmlns:cdr="http://schemas.openxmlformats.org/drawingml/2006/chartDrawing">
    <cdr:from>
      <cdr:x>0.03891</cdr:x>
      <cdr:y>0.68941</cdr:y>
    </cdr:from>
    <cdr:to>
      <cdr:x>0.1323</cdr:x>
      <cdr:y>0.82312</cdr:y>
    </cdr:to>
    <cdr:sp macro="" textlink="">
      <cdr:nvSpPr>
        <cdr:cNvPr id="11" name="3 CuadroTexto"/>
        <cdr:cNvSpPr txBox="1"/>
      </cdr:nvSpPr>
      <cdr:spPr>
        <a:xfrm xmlns:a="http://schemas.openxmlformats.org/drawingml/2006/main">
          <a:off x="381000" y="4714874"/>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s-PA" sz="1100"/>
        </a:p>
      </cdr:txBody>
    </cdr:sp>
  </cdr:relSizeAnchor>
  <cdr:relSizeAnchor xmlns:cdr="http://schemas.openxmlformats.org/drawingml/2006/chartDrawing">
    <cdr:from>
      <cdr:x>0.03016</cdr:x>
      <cdr:y>0.71588</cdr:y>
    </cdr:from>
    <cdr:to>
      <cdr:x>0.12354</cdr:x>
      <cdr:y>0.84958</cdr:y>
    </cdr:to>
    <cdr:sp macro="" textlink="">
      <cdr:nvSpPr>
        <cdr:cNvPr id="12" name="4 CuadroTexto"/>
        <cdr:cNvSpPr txBox="1"/>
      </cdr:nvSpPr>
      <cdr:spPr>
        <a:xfrm xmlns:a="http://schemas.openxmlformats.org/drawingml/2006/main">
          <a:off x="295275" y="4895849"/>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s-PA" sz="1100"/>
        </a:p>
      </cdr:txBody>
    </cdr:sp>
  </cdr:relSizeAnchor>
  <cdr:relSizeAnchor xmlns:cdr="http://schemas.openxmlformats.org/drawingml/2006/chartDrawing">
    <cdr:from>
      <cdr:x>0.0306</cdr:x>
      <cdr:y>0.10307</cdr:y>
    </cdr:from>
    <cdr:to>
      <cdr:x>0.17457</cdr:x>
      <cdr:y>0.12953</cdr:y>
    </cdr:to>
    <cdr:sp macro="" textlink="">
      <cdr:nvSpPr>
        <cdr:cNvPr id="13" name="5 CuadroTexto"/>
        <cdr:cNvSpPr txBox="1"/>
      </cdr:nvSpPr>
      <cdr:spPr>
        <a:xfrm xmlns:a="http://schemas.openxmlformats.org/drawingml/2006/main">
          <a:off x="321518" y="704879"/>
          <a:ext cx="1512559" cy="18095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s-PA" sz="900">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0.09746</cdr:x>
      <cdr:y>0.03343</cdr:y>
    </cdr:from>
    <cdr:to>
      <cdr:x>0.86015</cdr:x>
      <cdr:y>0.10306</cdr:y>
    </cdr:to>
    <cdr:sp macro="" textlink="">
      <cdr:nvSpPr>
        <cdr:cNvPr id="14" name="6 CuadroTexto"/>
        <cdr:cNvSpPr txBox="1"/>
      </cdr:nvSpPr>
      <cdr:spPr>
        <a:xfrm xmlns:a="http://schemas.openxmlformats.org/drawingml/2006/main">
          <a:off x="1023938" y="228600"/>
          <a:ext cx="8012906"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s-PA" sz="1100"/>
        </a:p>
      </cdr:txBody>
    </cdr:sp>
  </cdr:relSizeAnchor>
  <cdr:relSizeAnchor xmlns:cdr="http://schemas.openxmlformats.org/drawingml/2006/chartDrawing">
    <cdr:from>
      <cdr:x>0.03129</cdr:x>
      <cdr:y>0.00955</cdr:y>
    </cdr:from>
    <cdr:to>
      <cdr:x>1</cdr:x>
      <cdr:y>0.1051</cdr:y>
    </cdr:to>
    <cdr:sp macro="" textlink="">
      <cdr:nvSpPr>
        <cdr:cNvPr id="15" name="3 CuadroTexto"/>
        <cdr:cNvSpPr txBox="1"/>
      </cdr:nvSpPr>
      <cdr:spPr>
        <a:xfrm xmlns:a="http://schemas.openxmlformats.org/drawingml/2006/main">
          <a:off x="300521" y="56398"/>
          <a:ext cx="9303854" cy="56425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es-PA" sz="1600" b="0" i="0" u="none" strike="noStrike">
              <a:solidFill>
                <a:schemeClr val="tx1"/>
              </a:solidFill>
              <a:effectLst/>
              <a:latin typeface="Times New Roman" panose="02020603050405020304" pitchFamily="18" charset="0"/>
              <a:ea typeface="+mn-ea"/>
              <a:cs typeface="Times New Roman" panose="02020603050405020304" pitchFamily="18" charset="0"/>
            </a:rPr>
            <a:t>Gráfica 3. TASAS DE LAS PRINCIPALES DEFUNCIONES DE TUMORES MALIGNOS,</a:t>
          </a:r>
          <a:r>
            <a:rPr lang="es-PA" sz="1600" b="0" i="0" u="none" strike="noStrike" baseline="0">
              <a:solidFill>
                <a:schemeClr val="tx1"/>
              </a:solidFill>
              <a:effectLst/>
              <a:latin typeface="Times New Roman" panose="02020603050405020304" pitchFamily="18" charset="0"/>
              <a:ea typeface="+mn-ea"/>
              <a:cs typeface="Times New Roman" panose="02020603050405020304" pitchFamily="18" charset="0"/>
            </a:rPr>
            <a:t> </a:t>
          </a:r>
          <a:r>
            <a:rPr lang="es-PA" sz="1600" b="0" i="0" u="none" strike="noStrike">
              <a:solidFill>
                <a:schemeClr val="tx1"/>
              </a:solidFill>
              <a:effectLst/>
              <a:latin typeface="Times New Roman" panose="02020603050405020304" pitchFamily="18" charset="0"/>
              <a:ea typeface="+mn-ea"/>
              <a:cs typeface="Times New Roman" panose="02020603050405020304" pitchFamily="18" charset="0"/>
            </a:rPr>
            <a:t>SEGUN SITIO</a:t>
          </a:r>
          <a:r>
            <a:rPr lang="es-PA" sz="1600" b="0" i="0" u="none" strike="noStrike" baseline="0">
              <a:solidFill>
                <a:schemeClr val="tx1"/>
              </a:solidFill>
              <a:effectLst/>
              <a:latin typeface="Times New Roman" panose="02020603050405020304" pitchFamily="18" charset="0"/>
              <a:ea typeface="+mn-ea"/>
              <a:cs typeface="Times New Roman" panose="02020603050405020304" pitchFamily="18" charset="0"/>
            </a:rPr>
            <a:t> </a:t>
          </a:r>
          <a:r>
            <a:rPr lang="es-PA" sz="1600" b="0" i="0" u="none" strike="noStrike">
              <a:solidFill>
                <a:schemeClr val="tx1"/>
              </a:solidFill>
              <a:effectLst/>
              <a:latin typeface="Times New Roman" panose="02020603050405020304" pitchFamily="18" charset="0"/>
              <a:ea typeface="+mn-ea"/>
              <a:cs typeface="Times New Roman" panose="02020603050405020304" pitchFamily="18" charset="0"/>
            </a:rPr>
            <a:t>ANATÓMICO, POR AÑO DE OCURRENCIA: 2015</a:t>
          </a:r>
          <a:r>
            <a:rPr lang="es-PA" sz="1600" b="0" i="0" u="none" strike="noStrike" baseline="0">
              <a:solidFill>
                <a:schemeClr val="tx1"/>
              </a:solidFill>
              <a:effectLst/>
              <a:latin typeface="Times New Roman" panose="02020603050405020304" pitchFamily="18" charset="0"/>
              <a:ea typeface="+mn-ea"/>
              <a:cs typeface="Times New Roman" panose="02020603050405020304" pitchFamily="18" charset="0"/>
            </a:rPr>
            <a:t> -</a:t>
          </a:r>
          <a:r>
            <a:rPr lang="es-PA" sz="1600" b="0" i="0" u="none" strike="noStrike">
              <a:solidFill>
                <a:schemeClr val="tx1"/>
              </a:solidFill>
              <a:effectLst/>
              <a:latin typeface="Times New Roman" panose="02020603050405020304" pitchFamily="18" charset="0"/>
              <a:ea typeface="+mn-ea"/>
              <a:cs typeface="Times New Roman" panose="02020603050405020304" pitchFamily="18" charset="0"/>
            </a:rPr>
            <a:t>2019</a:t>
          </a:r>
          <a:r>
            <a:rPr lang="es-PA" sz="1600">
              <a:latin typeface="Times New Roman" panose="02020603050405020304" pitchFamily="18" charset="0"/>
              <a:cs typeface="Times New Roman" panose="02020603050405020304" pitchFamily="18" charset="0"/>
            </a:rPr>
            <a:t> </a:t>
          </a:r>
        </a:p>
      </cdr:txBody>
    </cdr:sp>
  </cdr:relSizeAnchor>
  <cdr:relSizeAnchor xmlns:cdr="http://schemas.openxmlformats.org/drawingml/2006/chartDrawing">
    <cdr:from>
      <cdr:x>0.28449</cdr:x>
      <cdr:y>0.77506</cdr:y>
    </cdr:from>
    <cdr:to>
      <cdr:x>0.30208</cdr:x>
      <cdr:y>0.80307</cdr:y>
    </cdr:to>
    <cdr:sp macro="" textlink="">
      <cdr:nvSpPr>
        <cdr:cNvPr id="16" name="2 CuadroTexto"/>
        <cdr:cNvSpPr txBox="1"/>
      </cdr:nvSpPr>
      <cdr:spPr>
        <a:xfrm xmlns:a="http://schemas.openxmlformats.org/drawingml/2006/main">
          <a:off x="2987524" y="6634956"/>
          <a:ext cx="184731" cy="23980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s-PA" sz="1000">
            <a:latin typeface="Times New Roman" panose="02020603050405020304" pitchFamily="18" charset="0"/>
            <a:cs typeface="Times New Roman" panose="02020603050405020304" pitchFamily="18"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69\Users\Base_de_Informaci&#243;n\Base%20de%20Datos%20Zoonosis\Zoonosis_2012\cuadro%20Zooonosis%202012.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10.130.16.39\Documents%20and%20Settings\usuario\Mis%20documentos\Anuario%202006\ANUARIO%202006\Documents%20and%20Settings\gmcleary\Mis%20documentos\ANUARIOS\anuario%202004\archivos%20del%20normativo\salud%20bucal\SALUD%20BUCAL\CUADRO_42%202003.xls?C42A3881" TargetMode="External"/><Relationship Id="rId1" Type="http://schemas.openxmlformats.org/officeDocument/2006/relationships/externalLinkPath" Target="file:///\\C42A3881\CUADRO_42%2020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ASTS5\Anuario%202005\Documents%20and%20Settings\gmcleary\Mis%20documentos\ANUARIOS\anuario%202004\archivos%20del%20normativo\salud%20bucal\SALUD%20BUCAL\CUADRO_42%20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sheetName val="Febrero"/>
      <sheetName val="Marzo"/>
      <sheetName val="Abril"/>
      <sheetName val="Mayo"/>
      <sheetName val="Junio"/>
      <sheetName val="Julio"/>
      <sheetName val="Agosto"/>
      <sheetName val="Septiembre"/>
      <sheetName val="Octubre"/>
      <sheetName val="Noviembre"/>
      <sheetName val="Diciembre"/>
      <sheetName val="Hoja1"/>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42"/>
      <sheetName val="C39"/>
      <sheetName val="Hoja2"/>
      <sheetName val="Hoja1"/>
    </sheetNames>
    <sheetDataSet>
      <sheetData sheetId="0"/>
      <sheetData sheetId="1">
        <row r="8">
          <cell r="A8" t="str">
            <v>TOTAL</v>
          </cell>
        </row>
        <row r="10">
          <cell r="A10" t="str">
            <v>BOCAS DEL TORO</v>
          </cell>
        </row>
        <row r="11">
          <cell r="A11" t="str">
            <v xml:space="preserve">   BOCAS DEL TORO</v>
          </cell>
        </row>
        <row r="12">
          <cell r="A12" t="str">
            <v xml:space="preserve">   CHANGUINOLA</v>
          </cell>
        </row>
        <row r="13">
          <cell r="A13" t="str">
            <v xml:space="preserve">   CHIRIQUI GRANDE</v>
          </cell>
        </row>
        <row r="15">
          <cell r="A15" t="str">
            <v xml:space="preserve">COCLE </v>
          </cell>
        </row>
        <row r="16">
          <cell r="A16" t="str">
            <v xml:space="preserve">   AGUADULCE</v>
          </cell>
        </row>
        <row r="17">
          <cell r="A17" t="str">
            <v xml:space="preserve">   ANTON</v>
          </cell>
        </row>
        <row r="18">
          <cell r="A18" t="str">
            <v xml:space="preserve">   LA PINTADA</v>
          </cell>
        </row>
        <row r="19">
          <cell r="A19" t="str">
            <v xml:space="preserve">   NATA</v>
          </cell>
        </row>
        <row r="20">
          <cell r="A20" t="str">
            <v xml:space="preserve">   OLA</v>
          </cell>
        </row>
        <row r="21">
          <cell r="A21" t="str">
            <v xml:space="preserve">   PENONOME</v>
          </cell>
        </row>
        <row r="23">
          <cell r="A23" t="str">
            <v xml:space="preserve">COLON  </v>
          </cell>
        </row>
        <row r="24">
          <cell r="A24" t="str">
            <v xml:space="preserve">   COLON</v>
          </cell>
        </row>
        <row r="25">
          <cell r="A25" t="str">
            <v xml:space="preserve">   CHAGRES</v>
          </cell>
        </row>
        <row r="26">
          <cell r="A26" t="str">
            <v xml:space="preserve">   DONOSO</v>
          </cell>
        </row>
        <row r="27">
          <cell r="A27" t="str">
            <v xml:space="preserve">   PORTOBELO</v>
          </cell>
        </row>
        <row r="28">
          <cell r="A28" t="str">
            <v xml:space="preserve">   SANTA ISABEL</v>
          </cell>
        </row>
        <row r="30">
          <cell r="A30" t="str">
            <v>CHIRIQUI</v>
          </cell>
        </row>
        <row r="31">
          <cell r="A31" t="str">
            <v xml:space="preserve">   ALANJE</v>
          </cell>
        </row>
        <row r="32">
          <cell r="A32" t="str">
            <v xml:space="preserve">   BARU</v>
          </cell>
        </row>
        <row r="33">
          <cell r="A33" t="str">
            <v xml:space="preserve">   BOQUERON</v>
          </cell>
        </row>
        <row r="34">
          <cell r="A34" t="str">
            <v xml:space="preserve">   BOQUETE</v>
          </cell>
        </row>
        <row r="35">
          <cell r="A35" t="str">
            <v xml:space="preserve">   BUGABA</v>
          </cell>
        </row>
        <row r="36">
          <cell r="A36" t="str">
            <v xml:space="preserve">   DAVID</v>
          </cell>
        </row>
        <row r="37">
          <cell r="A37" t="str">
            <v xml:space="preserve">   DOLEGA</v>
          </cell>
        </row>
        <row r="38">
          <cell r="A38" t="str">
            <v xml:space="preserve">   GUALACA</v>
          </cell>
        </row>
        <row r="39">
          <cell r="A39" t="str">
            <v xml:space="preserve">   REMEDIOS</v>
          </cell>
        </row>
        <row r="40">
          <cell r="A40" t="str">
            <v xml:space="preserve">   RENACIMIENTO</v>
          </cell>
        </row>
        <row r="41">
          <cell r="A41" t="str">
            <v xml:space="preserve">   SAN FELIX</v>
          </cell>
        </row>
        <row r="42">
          <cell r="A42" t="str">
            <v xml:space="preserve">   SAN LORENZO</v>
          </cell>
        </row>
        <row r="43">
          <cell r="A43" t="str">
            <v xml:space="preserve">   TOLE</v>
          </cell>
        </row>
        <row r="45">
          <cell r="A45" t="str">
            <v>DARIEN</v>
          </cell>
        </row>
        <row r="46">
          <cell r="A46" t="str">
            <v xml:space="preserve">   CHEPIGANA</v>
          </cell>
        </row>
        <row r="47">
          <cell r="A47" t="str">
            <v xml:space="preserve">   PINOGANA</v>
          </cell>
        </row>
        <row r="48">
          <cell r="A48" t="str">
            <v xml:space="preserve">   CEMACO</v>
          </cell>
        </row>
        <row r="49">
          <cell r="A49" t="str">
            <v xml:space="preserve">   SAMBU</v>
          </cell>
        </row>
        <row r="51">
          <cell r="A51" t="str">
            <v>HERRERA</v>
          </cell>
        </row>
        <row r="52">
          <cell r="A52" t="str">
            <v xml:space="preserve">   CHITRE</v>
          </cell>
        </row>
        <row r="53">
          <cell r="A53" t="str">
            <v xml:space="preserve">   LAS MINAS</v>
          </cell>
        </row>
        <row r="54">
          <cell r="A54" t="str">
            <v xml:space="preserve">   LOS POZOS.</v>
          </cell>
        </row>
        <row r="55">
          <cell r="A55" t="str">
            <v xml:space="preserve">   OCU</v>
          </cell>
        </row>
        <row r="56">
          <cell r="A56" t="str">
            <v xml:space="preserve">   PARITA</v>
          </cell>
        </row>
        <row r="57">
          <cell r="A57" t="str">
            <v xml:space="preserve">   PESE</v>
          </cell>
        </row>
        <row r="58">
          <cell r="A58" t="str">
            <v xml:space="preserve">   SANTA MARIA</v>
          </cell>
        </row>
        <row r="60">
          <cell r="A60" t="str">
            <v>LOS SANTOS</v>
          </cell>
        </row>
        <row r="61">
          <cell r="A61" t="str">
            <v xml:space="preserve">   GUARARE</v>
          </cell>
        </row>
        <row r="62">
          <cell r="A62" t="str">
            <v xml:space="preserve">   LAS TABLAS</v>
          </cell>
        </row>
        <row r="63">
          <cell r="A63" t="str">
            <v xml:space="preserve">   LOS SANTOS</v>
          </cell>
        </row>
        <row r="64">
          <cell r="A64" t="str">
            <v xml:space="preserve">   MACARACAS</v>
          </cell>
        </row>
        <row r="65">
          <cell r="A65" t="str">
            <v xml:space="preserve">   PEDASI</v>
          </cell>
        </row>
        <row r="66">
          <cell r="A66" t="str">
            <v xml:space="preserve">   POCRI</v>
          </cell>
        </row>
        <row r="67">
          <cell r="A67" t="str">
            <v xml:space="preserve">   TONOSI</v>
          </cell>
        </row>
        <row r="69">
          <cell r="A69" t="str">
            <v>PANAMA</v>
          </cell>
        </row>
        <row r="70">
          <cell r="A70" t="str">
            <v xml:space="preserve">   ARRAIJAN</v>
          </cell>
        </row>
        <row r="71">
          <cell r="A71" t="str">
            <v xml:space="preserve">   BALBOA </v>
          </cell>
        </row>
        <row r="72">
          <cell r="A72" t="str">
            <v xml:space="preserve">   CAPIRA</v>
          </cell>
        </row>
        <row r="73">
          <cell r="A73" t="str">
            <v xml:space="preserve">   CHAME</v>
          </cell>
        </row>
        <row r="74">
          <cell r="A74" t="str">
            <v xml:space="preserve">   CHEPO 2/</v>
          </cell>
        </row>
        <row r="75">
          <cell r="A75" t="str">
            <v xml:space="preserve">   CHIMAN </v>
          </cell>
        </row>
        <row r="76">
          <cell r="A76" t="str">
            <v xml:space="preserve">   LA CHORRERA</v>
          </cell>
        </row>
        <row r="77">
          <cell r="A77" t="str">
            <v xml:space="preserve">   PANAMA </v>
          </cell>
        </row>
        <row r="78">
          <cell r="A78" t="str">
            <v xml:space="preserve">   SAN CARLOS   </v>
          </cell>
        </row>
        <row r="79">
          <cell r="A79" t="str">
            <v xml:space="preserve">   SAN MIGUELITO</v>
          </cell>
        </row>
        <row r="80">
          <cell r="A80" t="str">
            <v xml:space="preserve">   TABOGA</v>
          </cell>
        </row>
        <row r="82">
          <cell r="A82" t="str">
            <v>VERAGUAS</v>
          </cell>
        </row>
        <row r="83">
          <cell r="A83" t="str">
            <v xml:space="preserve">   ATALAYA</v>
          </cell>
        </row>
        <row r="84">
          <cell r="A84" t="str">
            <v xml:space="preserve">   CALOBRE</v>
          </cell>
        </row>
        <row r="85">
          <cell r="A85" t="str">
            <v xml:space="preserve">   CAÑAZAS</v>
          </cell>
        </row>
        <row r="86">
          <cell r="A86" t="str">
            <v xml:space="preserve">   LA MESA</v>
          </cell>
        </row>
        <row r="87">
          <cell r="A87" t="str">
            <v xml:space="preserve">   LAS PALMAS</v>
          </cell>
        </row>
        <row r="88">
          <cell r="A88" t="str">
            <v xml:space="preserve">   MARIATO</v>
          </cell>
        </row>
        <row r="89">
          <cell r="A89" t="str">
            <v xml:space="preserve">   MONTIJO</v>
          </cell>
        </row>
        <row r="90">
          <cell r="A90" t="str">
            <v xml:space="preserve">   RIO DE JESUS</v>
          </cell>
        </row>
        <row r="91">
          <cell r="A91" t="str">
            <v xml:space="preserve">   SAN FRANCISCO</v>
          </cell>
        </row>
        <row r="92">
          <cell r="A92" t="str">
            <v xml:space="preserve">   SANTA FE</v>
          </cell>
        </row>
        <row r="93">
          <cell r="A93" t="str">
            <v xml:space="preserve">   SANTIAGO</v>
          </cell>
        </row>
        <row r="94">
          <cell r="A94" t="str">
            <v xml:space="preserve">   SONA</v>
          </cell>
        </row>
        <row r="96">
          <cell r="A96" t="str">
            <v>KUNA YALA</v>
          </cell>
        </row>
        <row r="98">
          <cell r="A98" t="str">
            <v>NGOBE BUGLÉ</v>
          </cell>
        </row>
        <row r="99">
          <cell r="A99" t="str">
            <v xml:space="preserve">  BESIKO</v>
          </cell>
        </row>
        <row r="100">
          <cell r="A100" t="str">
            <v xml:space="preserve">  MIRONO</v>
          </cell>
        </row>
        <row r="101">
          <cell r="A101" t="str">
            <v xml:space="preserve">  MUNA</v>
          </cell>
        </row>
        <row r="102">
          <cell r="A102" t="str">
            <v xml:space="preserve">  NOLE DUIMA</v>
          </cell>
        </row>
        <row r="103">
          <cell r="A103" t="str">
            <v xml:space="preserve">  NURUM</v>
          </cell>
        </row>
        <row r="104">
          <cell r="A104" t="str">
            <v xml:space="preserve">  KANKINTÚ</v>
          </cell>
        </row>
        <row r="105">
          <cell r="A105" t="str">
            <v xml:space="preserve">  KUSAPIN</v>
          </cell>
        </row>
        <row r="106">
          <cell r="A106" t="str">
            <v>1/ Cálculo en base a la estimación de población al 1º de julio.</v>
          </cell>
        </row>
        <row r="107">
          <cell r="A107" t="str">
            <v>2/ Incluye CSS</v>
          </cell>
        </row>
        <row r="108">
          <cell r="A108" t="str">
            <v>Fuente: Departamento de Análisis de Situación y Tendencias, Sección de Estadísticas,</v>
          </cell>
        </row>
        <row r="109">
          <cell r="A109" t="str">
            <v xml:space="preserve">              MINSA</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42"/>
      <sheetName val="C39"/>
      <sheetName val="Hoja2"/>
      <sheetName val="Hoja1"/>
    </sheetNames>
    <sheetDataSet>
      <sheetData sheetId="0"/>
      <sheetData sheetId="1">
        <row r="8">
          <cell r="A8" t="str">
            <v>TOTAL</v>
          </cell>
        </row>
        <row r="10">
          <cell r="A10" t="str">
            <v>BOCAS DEL TORO</v>
          </cell>
        </row>
        <row r="11">
          <cell r="A11" t="str">
            <v xml:space="preserve">   BOCAS DEL TORO</v>
          </cell>
        </row>
        <row r="12">
          <cell r="A12" t="str">
            <v xml:space="preserve">   CHANGUINOLA</v>
          </cell>
        </row>
        <row r="13">
          <cell r="A13" t="str">
            <v xml:space="preserve">   CHIRIQUI GRANDE</v>
          </cell>
        </row>
        <row r="15">
          <cell r="A15" t="str">
            <v xml:space="preserve">COCLE </v>
          </cell>
        </row>
        <row r="16">
          <cell r="A16" t="str">
            <v xml:space="preserve">   AGUADULCE</v>
          </cell>
        </row>
        <row r="17">
          <cell r="A17" t="str">
            <v xml:space="preserve">   ANTON</v>
          </cell>
        </row>
        <row r="18">
          <cell r="A18" t="str">
            <v xml:space="preserve">   LA PINTADA</v>
          </cell>
        </row>
        <row r="19">
          <cell r="A19" t="str">
            <v xml:space="preserve">   NATA</v>
          </cell>
        </row>
        <row r="20">
          <cell r="A20" t="str">
            <v xml:space="preserve">   OLA</v>
          </cell>
        </row>
        <row r="21">
          <cell r="A21" t="str">
            <v xml:space="preserve">   PENONOME</v>
          </cell>
        </row>
        <row r="23">
          <cell r="A23" t="str">
            <v xml:space="preserve">COLON  </v>
          </cell>
        </row>
        <row r="24">
          <cell r="A24" t="str">
            <v xml:space="preserve">   COLON</v>
          </cell>
        </row>
        <row r="25">
          <cell r="A25" t="str">
            <v xml:space="preserve">   CHAGRES</v>
          </cell>
        </row>
        <row r="26">
          <cell r="A26" t="str">
            <v xml:space="preserve">   DONOSO</v>
          </cell>
        </row>
        <row r="27">
          <cell r="A27" t="str">
            <v xml:space="preserve">   PORTOBELO</v>
          </cell>
        </row>
        <row r="28">
          <cell r="A28" t="str">
            <v xml:space="preserve">   SANTA ISABEL</v>
          </cell>
        </row>
        <row r="30">
          <cell r="A30" t="str">
            <v>CHIRIQUI</v>
          </cell>
        </row>
        <row r="31">
          <cell r="A31" t="str">
            <v xml:space="preserve">   ALANJE</v>
          </cell>
        </row>
        <row r="32">
          <cell r="A32" t="str">
            <v xml:space="preserve">   BARU</v>
          </cell>
        </row>
        <row r="33">
          <cell r="A33" t="str">
            <v xml:space="preserve">   BOQUERON</v>
          </cell>
        </row>
        <row r="34">
          <cell r="A34" t="str">
            <v xml:space="preserve">   BOQUETE</v>
          </cell>
        </row>
        <row r="35">
          <cell r="A35" t="str">
            <v xml:space="preserve">   BUGABA</v>
          </cell>
        </row>
        <row r="36">
          <cell r="A36" t="str">
            <v xml:space="preserve">   DAVID</v>
          </cell>
        </row>
        <row r="37">
          <cell r="A37" t="str">
            <v xml:space="preserve">   DOLEGA</v>
          </cell>
        </row>
        <row r="38">
          <cell r="A38" t="str">
            <v xml:space="preserve">   GUALACA</v>
          </cell>
        </row>
        <row r="39">
          <cell r="A39" t="str">
            <v xml:space="preserve">   REMEDIOS</v>
          </cell>
        </row>
        <row r="40">
          <cell r="A40" t="str">
            <v xml:space="preserve">   RENACIMIENTO</v>
          </cell>
        </row>
        <row r="41">
          <cell r="A41" t="str">
            <v xml:space="preserve">   SAN FELIX</v>
          </cell>
        </row>
        <row r="42">
          <cell r="A42" t="str">
            <v xml:space="preserve">   SAN LORENZO</v>
          </cell>
        </row>
        <row r="43">
          <cell r="A43" t="str">
            <v xml:space="preserve">   TOLE</v>
          </cell>
        </row>
        <row r="45">
          <cell r="A45" t="str">
            <v>DARIEN</v>
          </cell>
        </row>
        <row r="46">
          <cell r="A46" t="str">
            <v xml:space="preserve">   CHEPIGANA</v>
          </cell>
        </row>
        <row r="47">
          <cell r="A47" t="str">
            <v xml:space="preserve">   PINOGANA</v>
          </cell>
        </row>
        <row r="48">
          <cell r="A48" t="str">
            <v xml:space="preserve">   CEMACO</v>
          </cell>
        </row>
        <row r="49">
          <cell r="A49" t="str">
            <v xml:space="preserve">   SAMBU</v>
          </cell>
        </row>
        <row r="51">
          <cell r="A51" t="str">
            <v>HERRERA</v>
          </cell>
        </row>
        <row r="52">
          <cell r="A52" t="str">
            <v xml:space="preserve">   CHITRE</v>
          </cell>
        </row>
        <row r="53">
          <cell r="A53" t="str">
            <v xml:space="preserve">   LAS MINAS</v>
          </cell>
        </row>
        <row r="54">
          <cell r="A54" t="str">
            <v xml:space="preserve">   LOS POZOS.</v>
          </cell>
        </row>
        <row r="55">
          <cell r="A55" t="str">
            <v xml:space="preserve">   OCU</v>
          </cell>
        </row>
        <row r="56">
          <cell r="A56" t="str">
            <v xml:space="preserve">   PARITA</v>
          </cell>
        </row>
        <row r="57">
          <cell r="A57" t="str">
            <v xml:space="preserve">   PESE</v>
          </cell>
        </row>
        <row r="58">
          <cell r="A58" t="str">
            <v xml:space="preserve">   SANTA MARIA</v>
          </cell>
        </row>
        <row r="60">
          <cell r="A60" t="str">
            <v>LOS SANTOS</v>
          </cell>
        </row>
        <row r="61">
          <cell r="A61" t="str">
            <v xml:space="preserve">   GUARARE</v>
          </cell>
        </row>
        <row r="62">
          <cell r="A62" t="str">
            <v xml:space="preserve">   LAS TABLAS</v>
          </cell>
        </row>
        <row r="63">
          <cell r="A63" t="str">
            <v xml:space="preserve">   LOS SANTOS</v>
          </cell>
        </row>
        <row r="64">
          <cell r="A64" t="str">
            <v xml:space="preserve">   MACARACAS</v>
          </cell>
        </row>
        <row r="65">
          <cell r="A65" t="str">
            <v xml:space="preserve">   PEDASI</v>
          </cell>
        </row>
        <row r="66">
          <cell r="A66" t="str">
            <v xml:space="preserve">   POCRI</v>
          </cell>
        </row>
        <row r="67">
          <cell r="A67" t="str">
            <v xml:space="preserve">   TONOSI</v>
          </cell>
        </row>
        <row r="69">
          <cell r="A69" t="str">
            <v>PANAMA</v>
          </cell>
        </row>
        <row r="70">
          <cell r="A70" t="str">
            <v xml:space="preserve">   ARRAIJAN</v>
          </cell>
        </row>
        <row r="71">
          <cell r="A71" t="str">
            <v xml:space="preserve">   BALBOA </v>
          </cell>
        </row>
        <row r="72">
          <cell r="A72" t="str">
            <v xml:space="preserve">   CAPIRA</v>
          </cell>
        </row>
        <row r="73">
          <cell r="A73" t="str">
            <v xml:space="preserve">   CHAME</v>
          </cell>
        </row>
        <row r="74">
          <cell r="A74" t="str">
            <v xml:space="preserve">   CHEPO 2/</v>
          </cell>
        </row>
        <row r="75">
          <cell r="A75" t="str">
            <v xml:space="preserve">   CHIMAN </v>
          </cell>
        </row>
        <row r="76">
          <cell r="A76" t="str">
            <v xml:space="preserve">   LA CHORRERA</v>
          </cell>
        </row>
        <row r="77">
          <cell r="A77" t="str">
            <v xml:space="preserve">   PANAMA </v>
          </cell>
        </row>
        <row r="78">
          <cell r="A78" t="str">
            <v xml:space="preserve">   SAN CARLOS   </v>
          </cell>
        </row>
        <row r="79">
          <cell r="A79" t="str">
            <v xml:space="preserve">   SAN MIGUELITO</v>
          </cell>
        </row>
        <row r="80">
          <cell r="A80" t="str">
            <v xml:space="preserve">   TABOGA</v>
          </cell>
        </row>
        <row r="82">
          <cell r="A82" t="str">
            <v>VERAGUAS</v>
          </cell>
        </row>
        <row r="83">
          <cell r="A83" t="str">
            <v xml:space="preserve">   ATALAYA</v>
          </cell>
        </row>
        <row r="84">
          <cell r="A84" t="str">
            <v xml:space="preserve">   CALOBRE</v>
          </cell>
        </row>
        <row r="85">
          <cell r="A85" t="str">
            <v xml:space="preserve">   CAÑAZAS</v>
          </cell>
        </row>
        <row r="86">
          <cell r="A86" t="str">
            <v xml:space="preserve">   LA MESA</v>
          </cell>
        </row>
        <row r="87">
          <cell r="A87" t="str">
            <v xml:space="preserve">   LAS PALMAS</v>
          </cell>
        </row>
        <row r="88">
          <cell r="A88" t="str">
            <v xml:space="preserve">   MARIATO</v>
          </cell>
        </row>
        <row r="89">
          <cell r="A89" t="str">
            <v xml:space="preserve">   MONTIJO</v>
          </cell>
        </row>
        <row r="90">
          <cell r="A90" t="str">
            <v xml:space="preserve">   RIO DE JESUS</v>
          </cell>
        </row>
        <row r="91">
          <cell r="A91" t="str">
            <v xml:space="preserve">   SAN FRANCISCO</v>
          </cell>
        </row>
        <row r="92">
          <cell r="A92" t="str">
            <v xml:space="preserve">   SANTA FE</v>
          </cell>
        </row>
        <row r="93">
          <cell r="A93" t="str">
            <v xml:space="preserve">   SANTIAGO</v>
          </cell>
        </row>
        <row r="94">
          <cell r="A94" t="str">
            <v xml:space="preserve">   SONA</v>
          </cell>
        </row>
        <row r="96">
          <cell r="A96" t="str">
            <v>KUNA YALA</v>
          </cell>
        </row>
        <row r="98">
          <cell r="A98" t="str">
            <v>NGOBE BUGLÉ</v>
          </cell>
        </row>
        <row r="99">
          <cell r="A99" t="str">
            <v xml:space="preserve">  BESIKO</v>
          </cell>
        </row>
        <row r="100">
          <cell r="A100" t="str">
            <v xml:space="preserve">  MIRONO</v>
          </cell>
        </row>
        <row r="101">
          <cell r="A101" t="str">
            <v xml:space="preserve">  MUNA</v>
          </cell>
        </row>
        <row r="102">
          <cell r="A102" t="str">
            <v xml:space="preserve">  NOLE DUIMA</v>
          </cell>
        </row>
        <row r="103">
          <cell r="A103" t="str">
            <v xml:space="preserve">  NURUM</v>
          </cell>
        </row>
        <row r="104">
          <cell r="A104" t="str">
            <v xml:space="preserve">  KANKINTÚ</v>
          </cell>
        </row>
        <row r="105">
          <cell r="A105" t="str">
            <v xml:space="preserve">  KUSAPIN</v>
          </cell>
        </row>
        <row r="106">
          <cell r="A106" t="str">
            <v>1/ Cálculo en base a la estimación de población al 1º de julio.</v>
          </cell>
        </row>
        <row r="107">
          <cell r="A107" t="str">
            <v>2/ Incluye CSS</v>
          </cell>
        </row>
        <row r="108">
          <cell r="A108" t="str">
            <v>Fuente: Departamento de Análisis de Situación y Tendencias, Sección de Estadísticas,</v>
          </cell>
        </row>
        <row r="109">
          <cell r="A109" t="str">
            <v xml:space="preserve">              MINSA</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printerSettings" Target="../printerSettings/printerSettings48.bin"/><Relationship Id="rId1" Type="http://schemas.openxmlformats.org/officeDocument/2006/relationships/hyperlink" Target="http://www.contraloria.gob.pa/INEC/Publicaciones/Publicaciones.aspx?ID_SUBCATEGORIA=7&amp;ID_PUBLICACION=773&amp;ID_IDIOMA=1&amp;ID_CATEGORIA=3"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G30"/>
  <sheetViews>
    <sheetView showGridLines="0" showRowColHeaders="0" showWhiteSpace="0" view="pageBreakPreview" topLeftCell="A19" zoomScale="50" zoomScaleNormal="100" zoomScaleSheetLayoutView="50" zoomScalePageLayoutView="110" workbookViewId="0">
      <selection activeCell="A25" sqref="A25:F25"/>
    </sheetView>
  </sheetViews>
  <sheetFormatPr baseColWidth="10" defaultColWidth="11.44140625" defaultRowHeight="13.8" x14ac:dyDescent="0.25"/>
  <cols>
    <col min="1" max="16384" width="11.44140625" style="3"/>
  </cols>
  <sheetData>
    <row r="1" spans="1:7" x14ac:dyDescent="0.25">
      <c r="A1" s="10"/>
      <c r="B1" s="10"/>
      <c r="C1" s="10"/>
      <c r="D1" s="10"/>
      <c r="E1" s="10"/>
      <c r="F1" s="10"/>
    </row>
    <row r="2" spans="1:7" x14ac:dyDescent="0.25">
      <c r="A2" s="10"/>
      <c r="B2" s="10"/>
      <c r="C2" s="10"/>
      <c r="D2" s="10"/>
      <c r="E2" s="10"/>
      <c r="F2" s="10"/>
    </row>
    <row r="3" spans="1:7" x14ac:dyDescent="0.25">
      <c r="A3" s="10"/>
      <c r="B3" s="10"/>
      <c r="C3" s="10"/>
      <c r="D3" s="10"/>
      <c r="E3" s="10"/>
      <c r="F3" s="10"/>
    </row>
    <row r="4" spans="1:7" x14ac:dyDescent="0.25">
      <c r="A4" s="10"/>
      <c r="B4" s="10"/>
      <c r="C4" s="10"/>
      <c r="D4" s="10"/>
      <c r="E4" s="10"/>
      <c r="F4" s="10"/>
    </row>
    <row r="5" spans="1:7" x14ac:dyDescent="0.25">
      <c r="A5" s="10"/>
      <c r="B5" s="10"/>
      <c r="C5" s="10"/>
      <c r="D5" s="10"/>
      <c r="E5" s="10"/>
      <c r="F5" s="10"/>
    </row>
    <row r="6" spans="1:7" x14ac:dyDescent="0.25">
      <c r="A6" s="10"/>
      <c r="B6" s="10"/>
      <c r="C6" s="10"/>
      <c r="D6" s="10"/>
      <c r="E6" s="10"/>
      <c r="F6" s="10"/>
    </row>
    <row r="7" spans="1:7" x14ac:dyDescent="0.25">
      <c r="A7" s="10"/>
      <c r="B7" s="10"/>
      <c r="C7" s="10"/>
      <c r="D7" s="10"/>
      <c r="E7" s="10"/>
      <c r="F7" s="10"/>
    </row>
    <row r="8" spans="1:7" x14ac:dyDescent="0.25">
      <c r="A8" s="10"/>
      <c r="B8" s="10"/>
      <c r="C8" s="10"/>
      <c r="D8" s="10"/>
      <c r="E8" s="10"/>
      <c r="F8" s="10"/>
    </row>
    <row r="9" spans="1:7" ht="30.75" customHeight="1" x14ac:dyDescent="0.25">
      <c r="A9" s="1514" t="s">
        <v>0</v>
      </c>
      <c r="B9" s="1514"/>
      <c r="C9" s="1514"/>
      <c r="D9" s="1514"/>
      <c r="E9" s="1514"/>
      <c r="F9" s="1514"/>
    </row>
    <row r="10" spans="1:7" ht="30.75" customHeight="1" x14ac:dyDescent="0.25">
      <c r="A10" s="1514" t="s">
        <v>1</v>
      </c>
      <c r="B10" s="1514"/>
      <c r="C10" s="1514"/>
      <c r="D10" s="1514"/>
      <c r="E10" s="1514"/>
      <c r="F10" s="1514"/>
      <c r="G10" s="95"/>
    </row>
    <row r="11" spans="1:7" ht="30.75" customHeight="1" x14ac:dyDescent="0.25">
      <c r="A11" s="1514" t="s">
        <v>2</v>
      </c>
      <c r="B11" s="1514"/>
      <c r="C11" s="1514"/>
      <c r="D11" s="1514"/>
      <c r="E11" s="1514"/>
      <c r="F11" s="1514"/>
      <c r="G11" s="95"/>
    </row>
    <row r="12" spans="1:7" ht="66" customHeight="1" x14ac:dyDescent="0.25">
      <c r="A12" s="1515" t="s">
        <v>3</v>
      </c>
      <c r="B12" s="1515"/>
      <c r="C12" s="1515"/>
      <c r="D12" s="1515"/>
      <c r="E12" s="1515"/>
      <c r="F12" s="1515"/>
      <c r="G12" s="95"/>
    </row>
    <row r="13" spans="1:7" ht="13.5" customHeight="1" x14ac:dyDescent="0.25">
      <c r="A13" s="10"/>
      <c r="B13" s="10"/>
      <c r="C13" s="10"/>
      <c r="D13" s="10"/>
      <c r="E13" s="10"/>
      <c r="F13" s="10"/>
      <c r="G13" s="96"/>
    </row>
    <row r="14" spans="1:7" x14ac:dyDescent="0.25">
      <c r="A14" s="10"/>
      <c r="B14" s="10"/>
      <c r="C14" s="10"/>
      <c r="D14" s="10"/>
      <c r="E14" s="10"/>
      <c r="F14" s="10"/>
    </row>
    <row r="15" spans="1:7" ht="60" customHeight="1" x14ac:dyDescent="0.25">
      <c r="A15" s="1515" t="s">
        <v>4</v>
      </c>
      <c r="B15" s="1515"/>
      <c r="C15" s="1515"/>
      <c r="D15" s="1515"/>
      <c r="E15" s="1515"/>
      <c r="F15" s="1515"/>
    </row>
    <row r="16" spans="1:7" x14ac:dyDescent="0.25">
      <c r="A16" s="10"/>
      <c r="B16" s="10"/>
      <c r="C16" s="10"/>
      <c r="D16" s="10"/>
      <c r="E16" s="10"/>
      <c r="F16" s="10"/>
    </row>
    <row r="17" spans="1:7" ht="24" customHeight="1" x14ac:dyDescent="0.25">
      <c r="A17" s="1513" t="s">
        <v>5</v>
      </c>
      <c r="B17" s="1513"/>
      <c r="C17" s="1513"/>
      <c r="D17" s="1513"/>
      <c r="E17" s="1513"/>
      <c r="F17" s="1513"/>
      <c r="G17" s="95"/>
    </row>
    <row r="18" spans="1:7" ht="14.25" customHeight="1" x14ac:dyDescent="0.25"/>
    <row r="19" spans="1:7" ht="67.5" customHeight="1" x14ac:dyDescent="0.25">
      <c r="A19" s="10"/>
      <c r="B19" s="10"/>
      <c r="C19" s="10"/>
      <c r="D19" s="10"/>
      <c r="E19" s="10"/>
      <c r="F19" s="10"/>
    </row>
    <row r="20" spans="1:7" ht="27.6" x14ac:dyDescent="0.25">
      <c r="A20" s="1513" t="s">
        <v>672</v>
      </c>
      <c r="B20" s="1513"/>
      <c r="C20" s="1513"/>
      <c r="D20" s="1513"/>
      <c r="E20" s="1513"/>
      <c r="F20" s="1513"/>
    </row>
    <row r="21" spans="1:7" ht="15" customHeight="1" x14ac:dyDescent="0.25"/>
    <row r="22" spans="1:7" ht="27.6" x14ac:dyDescent="0.45">
      <c r="A22" s="1516" t="s">
        <v>673</v>
      </c>
      <c r="B22" s="1516"/>
      <c r="C22" s="1516"/>
      <c r="D22" s="1516"/>
      <c r="E22" s="1516"/>
      <c r="F22" s="1516"/>
    </row>
    <row r="24" spans="1:7" ht="25.5" customHeight="1" x14ac:dyDescent="0.25">
      <c r="G24" s="97"/>
    </row>
    <row r="25" spans="1:7" ht="24.6" x14ac:dyDescent="0.4">
      <c r="A25" s="1511" t="s">
        <v>728</v>
      </c>
      <c r="B25" s="1512"/>
      <c r="C25" s="1512"/>
      <c r="D25" s="1512"/>
      <c r="E25" s="1512"/>
      <c r="F25" s="1512"/>
    </row>
    <row r="26" spans="1:7" x14ac:dyDescent="0.25">
      <c r="A26" s="10"/>
      <c r="B26" s="10"/>
      <c r="C26" s="10"/>
      <c r="D26" s="10"/>
      <c r="E26" s="10"/>
      <c r="F26" s="10"/>
    </row>
    <row r="28" spans="1:7" ht="24.75" customHeight="1" x14ac:dyDescent="0.25">
      <c r="G28" s="97"/>
    </row>
    <row r="30" spans="1:7" x14ac:dyDescent="0.25">
      <c r="F30" s="256"/>
    </row>
  </sheetData>
  <mergeCells count="9">
    <mergeCell ref="A25:F25"/>
    <mergeCell ref="A20:F20"/>
    <mergeCell ref="A9:F9"/>
    <mergeCell ref="A10:F10"/>
    <mergeCell ref="A11:F11"/>
    <mergeCell ref="A12:F12"/>
    <mergeCell ref="A15:F15"/>
    <mergeCell ref="A17:F17"/>
    <mergeCell ref="A22:F22"/>
  </mergeCells>
  <pageMargins left="1.5748031496062993" right="1.1811023622047245" top="0.74803149606299213" bottom="0.74803149606299213" header="0.31496062992125984" footer="0.31496062992125984"/>
  <pageSetup orientation="portrait" r:id="rId1"/>
  <headerFooter>
    <oddFooter>&amp;CI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G48"/>
  <sheetViews>
    <sheetView view="pageBreakPreview" zoomScale="60" zoomScaleNormal="100" zoomScalePageLayoutView="50" workbookViewId="0">
      <selection activeCell="M22" sqref="M22"/>
    </sheetView>
  </sheetViews>
  <sheetFormatPr baseColWidth="10" defaultColWidth="11.44140625" defaultRowHeight="13.8" x14ac:dyDescent="0.25"/>
  <cols>
    <col min="1" max="1" width="12.5546875" style="43" customWidth="1"/>
    <col min="2" max="2" width="59.109375" style="116" customWidth="1"/>
    <col min="3" max="3" width="15.6640625" style="317" customWidth="1"/>
    <col min="4" max="4" width="14.109375" style="43" customWidth="1"/>
    <col min="5" max="5" width="38.6640625" style="43" customWidth="1"/>
    <col min="6" max="6" width="9.33203125" style="503" customWidth="1"/>
    <col min="7" max="7" width="9.33203125" style="44" customWidth="1"/>
    <col min="8" max="16384" width="11.44140625" style="43"/>
  </cols>
  <sheetData>
    <row r="1" spans="1:7" ht="26.25" customHeight="1" x14ac:dyDescent="0.25">
      <c r="A1" s="1578" t="s">
        <v>533</v>
      </c>
      <c r="B1" s="1578"/>
      <c r="C1" s="1578"/>
      <c r="D1" s="1578"/>
      <c r="E1" s="1578"/>
    </row>
    <row r="2" spans="1:7" ht="26.25" customHeight="1" x14ac:dyDescent="0.25">
      <c r="A2" s="1578" t="s">
        <v>58</v>
      </c>
      <c r="B2" s="1578"/>
      <c r="C2" s="1578"/>
      <c r="D2" s="1578"/>
      <c r="E2" s="1578"/>
    </row>
    <row r="3" spans="1:7" ht="26.25" customHeight="1" x14ac:dyDescent="0.25">
      <c r="A3" s="1578" t="s">
        <v>534</v>
      </c>
      <c r="B3" s="1578"/>
      <c r="C3" s="1578"/>
      <c r="D3" s="1578"/>
      <c r="E3" s="1578"/>
    </row>
    <row r="4" spans="1:7" ht="26.25" customHeight="1" x14ac:dyDescent="0.25">
      <c r="A4" s="1578" t="s">
        <v>68</v>
      </c>
      <c r="B4" s="1578"/>
      <c r="C4" s="1578"/>
      <c r="D4" s="1578"/>
      <c r="E4" s="1578"/>
      <c r="F4" s="1282"/>
      <c r="G4" s="517"/>
    </row>
    <row r="5" spans="1:7" ht="26.25" customHeight="1" x14ac:dyDescent="0.25">
      <c r="A5" s="1591" t="s">
        <v>4</v>
      </c>
      <c r="B5" s="1591"/>
      <c r="C5" s="1591"/>
      <c r="D5" s="1591"/>
      <c r="E5" s="1591"/>
      <c r="F5" s="1283"/>
      <c r="G5" s="451"/>
    </row>
    <row r="6" spans="1:7" ht="23.25" customHeight="1" x14ac:dyDescent="0.25">
      <c r="A6" s="449"/>
      <c r="B6" s="450"/>
      <c r="C6" s="451"/>
      <c r="D6" s="451"/>
      <c r="E6" s="449"/>
      <c r="F6" s="1283"/>
      <c r="G6" s="451"/>
    </row>
    <row r="7" spans="1:7" ht="35.25" customHeight="1" thickBot="1" x14ac:dyDescent="0.3">
      <c r="A7" s="1577" t="s">
        <v>698</v>
      </c>
      <c r="B7" s="1577"/>
      <c r="C7" s="1577"/>
      <c r="D7" s="1577"/>
      <c r="E7" s="1577"/>
      <c r="F7" s="1284"/>
      <c r="G7" s="514"/>
    </row>
    <row r="8" spans="1:7" ht="24" customHeight="1" x14ac:dyDescent="0.25">
      <c r="A8" s="1581" t="s">
        <v>86</v>
      </c>
      <c r="B8" s="1582"/>
      <c r="C8" s="1590" t="s">
        <v>85</v>
      </c>
      <c r="D8" s="1590"/>
      <c r="E8" s="1579" t="s">
        <v>645</v>
      </c>
      <c r="G8" s="515"/>
    </row>
    <row r="9" spans="1:7" ht="22.5" customHeight="1" thickBot="1" x14ac:dyDescent="0.45">
      <c r="A9" s="1583"/>
      <c r="B9" s="1584"/>
      <c r="C9" s="518" t="s">
        <v>87</v>
      </c>
      <c r="D9" s="518" t="s">
        <v>88</v>
      </c>
      <c r="E9" s="1580"/>
      <c r="G9" s="515"/>
    </row>
    <row r="10" spans="1:7" ht="29.25" customHeight="1" x14ac:dyDescent="0.25">
      <c r="A10" s="1586" t="s">
        <v>646</v>
      </c>
      <c r="B10" s="1587"/>
      <c r="C10" s="519">
        <v>7597</v>
      </c>
      <c r="D10" s="520">
        <f>C10/$F$10*100</f>
        <v>100</v>
      </c>
      <c r="E10" s="1585" t="s">
        <v>647</v>
      </c>
      <c r="F10" s="503">
        <v>7597</v>
      </c>
      <c r="G10" s="515"/>
    </row>
    <row r="11" spans="1:7" ht="29.25" customHeight="1" x14ac:dyDescent="0.25">
      <c r="A11" s="1588" t="s">
        <v>238</v>
      </c>
      <c r="B11" s="1589"/>
      <c r="C11" s="521">
        <v>1301</v>
      </c>
      <c r="D11" s="522">
        <f>C11/$F$10*100</f>
        <v>17.12518099249704</v>
      </c>
      <c r="E11" s="1585"/>
      <c r="F11" s="503">
        <v>3614</v>
      </c>
      <c r="G11" s="515"/>
    </row>
    <row r="12" spans="1:7" ht="29.25" customHeight="1" x14ac:dyDescent="0.25">
      <c r="A12" s="1594" t="s">
        <v>90</v>
      </c>
      <c r="B12" s="1594"/>
      <c r="C12" s="1594"/>
      <c r="D12" s="1594"/>
      <c r="E12" s="1594"/>
      <c r="F12" s="503">
        <v>3983</v>
      </c>
      <c r="G12" s="515"/>
    </row>
    <row r="13" spans="1:7" ht="29.25" customHeight="1" x14ac:dyDescent="0.25">
      <c r="A13" s="1588" t="s">
        <v>239</v>
      </c>
      <c r="B13" s="1589"/>
      <c r="C13" s="523">
        <v>56</v>
      </c>
      <c r="D13" s="522">
        <f>C13/$F$10*100</f>
        <v>0.73713307884691326</v>
      </c>
      <c r="E13" s="1585" t="s">
        <v>648</v>
      </c>
      <c r="G13" s="515"/>
    </row>
    <row r="14" spans="1:7" ht="29.25" customHeight="1" x14ac:dyDescent="0.25">
      <c r="A14" s="1598" t="s">
        <v>240</v>
      </c>
      <c r="B14" s="1599"/>
      <c r="C14" s="523">
        <v>56</v>
      </c>
      <c r="D14" s="522">
        <f>C14/$F$10*100</f>
        <v>0.73713307884691326</v>
      </c>
      <c r="E14" s="1585"/>
      <c r="G14" s="515"/>
    </row>
    <row r="15" spans="1:7" ht="29.25" customHeight="1" x14ac:dyDescent="0.25">
      <c r="A15" s="1600" t="s">
        <v>241</v>
      </c>
      <c r="B15" s="1601"/>
      <c r="C15" s="523">
        <v>95</v>
      </c>
      <c r="D15" s="522">
        <f>C15/$F$10*100</f>
        <v>1.2504936159010136</v>
      </c>
      <c r="E15" s="1585"/>
      <c r="G15" s="516"/>
    </row>
    <row r="16" spans="1:7" ht="29.25" customHeight="1" x14ac:dyDescent="0.25">
      <c r="A16" s="1594" t="s">
        <v>91</v>
      </c>
      <c r="B16" s="1594"/>
      <c r="C16" s="1594"/>
      <c r="D16" s="1594"/>
      <c r="E16" s="1594"/>
      <c r="G16" s="515"/>
    </row>
    <row r="17" spans="1:7" ht="29.25" customHeight="1" x14ac:dyDescent="0.25">
      <c r="A17" s="1592" t="s">
        <v>242</v>
      </c>
      <c r="B17" s="1593"/>
      <c r="C17" s="524">
        <v>83</v>
      </c>
      <c r="D17" s="525">
        <f t="shared" ref="D17:D22" si="0">C17/$F$10*100</f>
        <v>1.0925365275766752</v>
      </c>
      <c r="E17" s="1595" t="s">
        <v>649</v>
      </c>
      <c r="G17" s="515"/>
    </row>
    <row r="18" spans="1:7" ht="29.25" customHeight="1" x14ac:dyDescent="0.25">
      <c r="A18" s="1605" t="s">
        <v>243</v>
      </c>
      <c r="B18" s="1606"/>
      <c r="C18" s="523">
        <v>162</v>
      </c>
      <c r="D18" s="522">
        <f t="shared" si="0"/>
        <v>2.1324206923785707</v>
      </c>
      <c r="E18" s="1585"/>
    </row>
    <row r="19" spans="1:7" ht="29.25" customHeight="1" x14ac:dyDescent="0.25">
      <c r="A19" s="1607" t="s">
        <v>244</v>
      </c>
      <c r="B19" s="1608"/>
      <c r="C19" s="526">
        <v>5844</v>
      </c>
      <c r="D19" s="527">
        <f t="shared" si="0"/>
        <v>76.925102013952866</v>
      </c>
      <c r="E19" s="1596"/>
    </row>
    <row r="20" spans="1:7" ht="29.25" customHeight="1" x14ac:dyDescent="0.25">
      <c r="A20" s="1598" t="s">
        <v>92</v>
      </c>
      <c r="B20" s="1599"/>
      <c r="C20" s="523">
        <v>1</v>
      </c>
      <c r="D20" s="528">
        <f t="shared" si="0"/>
        <v>1.3163090693694878E-2</v>
      </c>
      <c r="E20" s="1585" t="s">
        <v>650</v>
      </c>
      <c r="F20" s="454"/>
      <c r="G20" s="452"/>
    </row>
    <row r="21" spans="1:7" ht="29.25" customHeight="1" x14ac:dyDescent="0.25">
      <c r="A21" s="1588" t="s">
        <v>245</v>
      </c>
      <c r="B21" s="1589"/>
      <c r="C21" s="523">
        <v>210</v>
      </c>
      <c r="D21" s="522">
        <f t="shared" si="0"/>
        <v>2.7642490456759248</v>
      </c>
      <c r="E21" s="1585"/>
      <c r="F21" s="1285"/>
      <c r="G21" s="455"/>
    </row>
    <row r="22" spans="1:7" ht="29.25" customHeight="1" thickBot="1" x14ac:dyDescent="0.3">
      <c r="A22" s="1603" t="s">
        <v>246</v>
      </c>
      <c r="B22" s="1604"/>
      <c r="C22" s="529">
        <v>52</v>
      </c>
      <c r="D22" s="530">
        <f t="shared" si="0"/>
        <v>0.68448071607213379</v>
      </c>
      <c r="E22" s="1597"/>
    </row>
    <row r="23" spans="1:7" s="115" customFormat="1" ht="47.25" customHeight="1" thickTop="1" x14ac:dyDescent="0.3">
      <c r="A23" s="1602" t="s">
        <v>235</v>
      </c>
      <c r="B23" s="1602"/>
      <c r="C23" s="1602"/>
      <c r="D23" s="1602"/>
      <c r="E23" s="1602"/>
      <c r="F23" s="1286"/>
      <c r="G23" s="512"/>
    </row>
    <row r="24" spans="1:7" s="114" customFormat="1" ht="22.5" customHeight="1" x14ac:dyDescent="0.25">
      <c r="A24" s="452"/>
      <c r="B24" s="453"/>
      <c r="C24" s="452"/>
      <c r="D24" s="452"/>
      <c r="E24" s="1"/>
      <c r="F24" s="1287"/>
      <c r="G24" s="455"/>
    </row>
    <row r="25" spans="1:7" ht="22.5" customHeight="1" x14ac:dyDescent="0.25">
      <c r="A25" s="455"/>
      <c r="B25" s="456"/>
      <c r="C25" s="455"/>
      <c r="D25" s="455"/>
      <c r="E25" s="455"/>
      <c r="F25" s="1287"/>
      <c r="G25" s="455"/>
    </row>
    <row r="26" spans="1:7" ht="22.5" customHeight="1" x14ac:dyDescent="0.25">
      <c r="A26" s="455"/>
      <c r="B26" s="456"/>
      <c r="C26" s="455"/>
      <c r="D26" s="455"/>
      <c r="E26" s="455"/>
      <c r="F26" s="1287"/>
      <c r="G26" s="455"/>
    </row>
    <row r="27" spans="1:7" x14ac:dyDescent="0.25">
      <c r="A27" s="455"/>
      <c r="B27" s="456"/>
      <c r="C27" s="455"/>
      <c r="D27" s="455"/>
      <c r="E27" s="455"/>
      <c r="F27" s="1287"/>
      <c r="G27" s="455"/>
    </row>
    <row r="28" spans="1:7" x14ac:dyDescent="0.25">
      <c r="A28" s="455"/>
      <c r="B28" s="456"/>
      <c r="C28" s="455"/>
      <c r="D28" s="455"/>
      <c r="E28" s="455"/>
      <c r="F28" s="1287"/>
      <c r="G28" s="455"/>
    </row>
    <row r="29" spans="1:7" x14ac:dyDescent="0.25">
      <c r="A29" s="455"/>
      <c r="B29" s="456"/>
      <c r="C29" s="455"/>
      <c r="D29" s="455"/>
      <c r="E29" s="455"/>
      <c r="F29" s="1287"/>
      <c r="G29" s="455"/>
    </row>
    <row r="30" spans="1:7" x14ac:dyDescent="0.25">
      <c r="A30" s="455"/>
      <c r="B30" s="456"/>
      <c r="C30" s="455"/>
      <c r="D30" s="455"/>
      <c r="E30" s="455"/>
      <c r="F30" s="1287"/>
      <c r="G30" s="455"/>
    </row>
    <row r="31" spans="1:7" x14ac:dyDescent="0.25">
      <c r="A31" s="455"/>
      <c r="B31" s="456"/>
      <c r="C31" s="455"/>
      <c r="D31" s="455"/>
      <c r="E31" s="455"/>
      <c r="F31" s="1287"/>
      <c r="G31" s="455"/>
    </row>
    <row r="32" spans="1:7" x14ac:dyDescent="0.25">
      <c r="A32" s="455"/>
      <c r="B32" s="456"/>
      <c r="C32" s="455"/>
      <c r="D32" s="455"/>
      <c r="E32" s="455"/>
      <c r="F32" s="1287"/>
      <c r="G32" s="455"/>
    </row>
    <row r="33" spans="1:7" x14ac:dyDescent="0.25">
      <c r="A33" s="455"/>
      <c r="B33" s="456"/>
      <c r="C33" s="455"/>
      <c r="D33" s="455"/>
      <c r="E33" s="455"/>
      <c r="F33" s="1287"/>
      <c r="G33" s="455"/>
    </row>
    <row r="34" spans="1:7" x14ac:dyDescent="0.25">
      <c r="A34" s="455"/>
      <c r="B34" s="456"/>
      <c r="C34" s="455"/>
      <c r="D34" s="455"/>
      <c r="E34" s="455"/>
      <c r="F34" s="1287"/>
      <c r="G34" s="455"/>
    </row>
    <row r="35" spans="1:7" x14ac:dyDescent="0.25">
      <c r="A35" s="455"/>
      <c r="B35" s="456"/>
      <c r="C35" s="455"/>
      <c r="D35" s="455"/>
      <c r="E35" s="455"/>
      <c r="F35" s="1287"/>
      <c r="G35" s="455"/>
    </row>
    <row r="36" spans="1:7" x14ac:dyDescent="0.25">
      <c r="A36" s="455"/>
      <c r="B36" s="456"/>
      <c r="C36" s="455"/>
      <c r="D36" s="455"/>
      <c r="E36" s="455"/>
      <c r="F36" s="1287"/>
      <c r="G36" s="455"/>
    </row>
    <row r="37" spans="1:7" x14ac:dyDescent="0.25">
      <c r="A37" s="455"/>
      <c r="B37" s="456"/>
      <c r="C37" s="455"/>
      <c r="D37" s="455"/>
      <c r="E37" s="455"/>
      <c r="F37" s="1287"/>
      <c r="G37" s="455"/>
    </row>
    <row r="38" spans="1:7" x14ac:dyDescent="0.25">
      <c r="A38" s="455"/>
      <c r="B38" s="456"/>
      <c r="C38" s="455"/>
      <c r="D38" s="455"/>
      <c r="E38" s="455"/>
      <c r="F38" s="457"/>
      <c r="G38" s="455"/>
    </row>
    <row r="39" spans="1:7" x14ac:dyDescent="0.25">
      <c r="A39" s="455"/>
      <c r="B39" s="456"/>
      <c r="C39" s="455"/>
      <c r="D39" s="455"/>
      <c r="E39" s="455"/>
      <c r="F39" s="1287"/>
      <c r="G39" s="455"/>
    </row>
    <row r="40" spans="1:7" x14ac:dyDescent="0.25">
      <c r="A40" s="455"/>
      <c r="B40" s="456"/>
      <c r="C40" s="455"/>
      <c r="D40" s="455"/>
      <c r="E40" s="44"/>
    </row>
    <row r="41" spans="1:7" x14ac:dyDescent="0.25">
      <c r="A41" s="455"/>
      <c r="B41" s="456"/>
      <c r="C41" s="455"/>
      <c r="D41" s="455"/>
      <c r="E41" s="44"/>
    </row>
    <row r="42" spans="1:7" x14ac:dyDescent="0.25">
      <c r="A42" s="455"/>
      <c r="B42" s="456"/>
      <c r="C42" s="455"/>
      <c r="D42" s="455"/>
      <c r="E42" s="44"/>
    </row>
    <row r="43" spans="1:7" x14ac:dyDescent="0.25">
      <c r="A43" s="1"/>
      <c r="B43" s="458"/>
      <c r="C43" s="459"/>
      <c r="D43" s="1"/>
    </row>
    <row r="46" spans="1:7" x14ac:dyDescent="0.25">
      <c r="B46" s="43"/>
      <c r="C46" s="43"/>
    </row>
    <row r="47" spans="1:7" x14ac:dyDescent="0.25">
      <c r="B47" s="43"/>
      <c r="C47" s="43"/>
    </row>
    <row r="48" spans="1:7" x14ac:dyDescent="0.25">
      <c r="B48" s="43"/>
      <c r="C48" s="43"/>
    </row>
  </sheetData>
  <mergeCells count="27">
    <mergeCell ref="A23:E23"/>
    <mergeCell ref="A21:B21"/>
    <mergeCell ref="A22:B22"/>
    <mergeCell ref="A18:B18"/>
    <mergeCell ref="A20:B20"/>
    <mergeCell ref="A19:B19"/>
    <mergeCell ref="A17:B17"/>
    <mergeCell ref="A16:E16"/>
    <mergeCell ref="A12:E12"/>
    <mergeCell ref="E17:E19"/>
    <mergeCell ref="E20:E22"/>
    <mergeCell ref="E13:E15"/>
    <mergeCell ref="A13:B13"/>
    <mergeCell ref="A14:B14"/>
    <mergeCell ref="A15:B15"/>
    <mergeCell ref="A7:E7"/>
    <mergeCell ref="A1:E1"/>
    <mergeCell ref="E8:E9"/>
    <mergeCell ref="A8:B9"/>
    <mergeCell ref="E10:E11"/>
    <mergeCell ref="A10:B10"/>
    <mergeCell ref="A11:B11"/>
    <mergeCell ref="C8:D8"/>
    <mergeCell ref="A2:E2"/>
    <mergeCell ref="A3:E3"/>
    <mergeCell ref="A4:E4"/>
    <mergeCell ref="A5:E5"/>
  </mergeCells>
  <pageMargins left="1.4960629921259843" right="1.299212598425197" top="0.74803149606299213" bottom="0.74803149606299213" header="0.31496062992125984" footer="0.31496062992125984"/>
  <pageSetup scale="71" orientation="landscape" r:id="rId1"/>
  <headerFooter>
    <oddFooter>&amp;C1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B1:Y29"/>
  <sheetViews>
    <sheetView view="pageBreakPreview" zoomScaleNormal="100" zoomScaleSheetLayoutView="100" zoomScalePageLayoutView="60" workbookViewId="0">
      <selection activeCell="C5" sqref="C5"/>
    </sheetView>
  </sheetViews>
  <sheetFormatPr baseColWidth="10" defaultColWidth="11.44140625" defaultRowHeight="21" x14ac:dyDescent="0.3"/>
  <cols>
    <col min="1" max="1" width="11.44140625" style="651"/>
    <col min="2" max="2" width="31.109375" style="651" customWidth="1"/>
    <col min="3" max="7" width="20.88671875" style="651" customWidth="1"/>
    <col min="8" max="9" width="15.44140625" style="649" customWidth="1"/>
    <col min="10" max="10" width="12.6640625" style="651" customWidth="1"/>
    <col min="11" max="11" width="12" style="651" customWidth="1"/>
    <col min="12" max="16" width="11" style="651" customWidth="1"/>
    <col min="17" max="18" width="11.44140625" style="651"/>
    <col min="19" max="19" width="51.44140625" style="651" customWidth="1"/>
    <col min="20" max="20" width="33" style="651" customWidth="1"/>
    <col min="21" max="22" width="11.44140625" style="651"/>
    <col min="23" max="23" width="25.109375" style="651" customWidth="1"/>
    <col min="24" max="16384" width="11.44140625" style="651"/>
  </cols>
  <sheetData>
    <row r="1" spans="2:25" ht="69" customHeight="1" x14ac:dyDescent="0.3">
      <c r="B1" s="1613" t="s">
        <v>701</v>
      </c>
      <c r="C1" s="1613"/>
      <c r="D1" s="1613"/>
      <c r="E1" s="1613"/>
      <c r="F1" s="1613"/>
      <c r="G1" s="1613"/>
      <c r="I1" s="650"/>
      <c r="J1" s="650"/>
      <c r="K1" s="650"/>
      <c r="L1" s="650"/>
      <c r="M1" s="650"/>
      <c r="N1" s="650"/>
      <c r="O1" s="650"/>
      <c r="P1" s="650"/>
    </row>
    <row r="2" spans="2:25" ht="9" customHeight="1" thickBot="1" x14ac:dyDescent="0.35">
      <c r="B2" s="652"/>
      <c r="C2" s="652"/>
      <c r="D2" s="652"/>
      <c r="E2" s="652"/>
      <c r="F2" s="652"/>
      <c r="G2" s="652"/>
      <c r="H2" s="682"/>
      <c r="I2" s="682"/>
      <c r="J2" s="652"/>
      <c r="K2" s="652"/>
      <c r="L2" s="652"/>
      <c r="M2" s="652"/>
      <c r="N2" s="652"/>
      <c r="O2" s="652"/>
      <c r="P2" s="652"/>
    </row>
    <row r="3" spans="2:25" ht="31.5" customHeight="1" x14ac:dyDescent="0.3">
      <c r="B3" s="1609" t="s">
        <v>94</v>
      </c>
      <c r="C3" s="1611" t="s">
        <v>785</v>
      </c>
      <c r="D3" s="1612"/>
      <c r="E3" s="1612"/>
      <c r="F3" s="1612"/>
      <c r="G3" s="1612"/>
      <c r="H3" s="653"/>
      <c r="I3" s="653"/>
      <c r="Q3" s="653"/>
    </row>
    <row r="4" spans="2:25" ht="29.25" customHeight="1" thickBot="1" x14ac:dyDescent="0.45">
      <c r="B4" s="1610"/>
      <c r="C4" s="654">
        <v>2015</v>
      </c>
      <c r="D4" s="654">
        <v>2016</v>
      </c>
      <c r="E4" s="654">
        <v>2017</v>
      </c>
      <c r="F4" s="654" t="s">
        <v>587</v>
      </c>
      <c r="G4" s="694" t="s">
        <v>671</v>
      </c>
      <c r="H4" s="683"/>
      <c r="I4" s="684"/>
      <c r="J4" s="655"/>
    </row>
    <row r="5" spans="2:25" s="655" customFormat="1" ht="35.25" customHeight="1" x14ac:dyDescent="0.4">
      <c r="B5" s="656" t="s">
        <v>89</v>
      </c>
      <c r="C5" s="657">
        <v>5722</v>
      </c>
      <c r="D5" s="657">
        <v>6775</v>
      </c>
      <c r="E5" s="658">
        <f>E6+E7+E8+E9+E10+E11+E12+E13+E14+E15+E16+E18</f>
        <v>7597</v>
      </c>
      <c r="F5" s="659">
        <v>9783</v>
      </c>
      <c r="G5" s="660">
        <v>8934</v>
      </c>
      <c r="H5" s="649"/>
      <c r="I5" s="684"/>
      <c r="J5" s="651"/>
      <c r="Y5" s="661"/>
    </row>
    <row r="6" spans="2:25" ht="35.25" customHeight="1" x14ac:dyDescent="0.4">
      <c r="B6" s="662" t="s">
        <v>96</v>
      </c>
      <c r="C6" s="16">
        <v>110</v>
      </c>
      <c r="D6" s="16">
        <v>156</v>
      </c>
      <c r="E6" s="687">
        <v>125</v>
      </c>
      <c r="F6" s="688">
        <v>153</v>
      </c>
      <c r="G6" s="689">
        <v>176</v>
      </c>
      <c r="I6" s="684"/>
    </row>
    <row r="7" spans="2:25" ht="35.25" customHeight="1" x14ac:dyDescent="0.4">
      <c r="B7" s="665" t="s">
        <v>97</v>
      </c>
      <c r="C7" s="16">
        <v>391</v>
      </c>
      <c r="D7" s="16">
        <v>439</v>
      </c>
      <c r="E7" s="687">
        <v>465</v>
      </c>
      <c r="F7" s="688">
        <v>646</v>
      </c>
      <c r="G7" s="689">
        <v>628</v>
      </c>
      <c r="I7" s="684"/>
    </row>
    <row r="8" spans="2:25" ht="35.25" customHeight="1" x14ac:dyDescent="0.4">
      <c r="B8" s="666" t="s">
        <v>98</v>
      </c>
      <c r="C8" s="16">
        <v>375</v>
      </c>
      <c r="D8" s="16">
        <v>396</v>
      </c>
      <c r="E8" s="687">
        <v>444</v>
      </c>
      <c r="F8" s="688">
        <v>590</v>
      </c>
      <c r="G8" s="689">
        <v>526</v>
      </c>
      <c r="I8" s="684"/>
    </row>
    <row r="9" spans="2:25" ht="35.25" customHeight="1" x14ac:dyDescent="0.4">
      <c r="B9" s="665" t="s">
        <v>99</v>
      </c>
      <c r="C9" s="16">
        <v>677</v>
      </c>
      <c r="D9" s="16">
        <v>956</v>
      </c>
      <c r="E9" s="687">
        <v>999</v>
      </c>
      <c r="F9" s="688">
        <v>1178</v>
      </c>
      <c r="G9" s="689">
        <v>1153</v>
      </c>
      <c r="I9" s="684"/>
    </row>
    <row r="10" spans="2:25" ht="35.25" customHeight="1" x14ac:dyDescent="0.4">
      <c r="B10" s="666" t="s">
        <v>100</v>
      </c>
      <c r="C10" s="16">
        <v>44</v>
      </c>
      <c r="D10" s="16">
        <v>45</v>
      </c>
      <c r="E10" s="687">
        <v>58</v>
      </c>
      <c r="F10" s="688">
        <v>68</v>
      </c>
      <c r="G10" s="689">
        <v>78</v>
      </c>
      <c r="I10" s="684"/>
    </row>
    <row r="11" spans="2:25" ht="35.25" customHeight="1" x14ac:dyDescent="0.4">
      <c r="B11" s="665" t="s">
        <v>101</v>
      </c>
      <c r="C11" s="16">
        <v>225</v>
      </c>
      <c r="D11" s="16">
        <v>330</v>
      </c>
      <c r="E11" s="687">
        <v>346</v>
      </c>
      <c r="F11" s="688">
        <v>516</v>
      </c>
      <c r="G11" s="689">
        <v>468</v>
      </c>
      <c r="I11" s="684"/>
    </row>
    <row r="12" spans="2:25" ht="35.25" customHeight="1" x14ac:dyDescent="0.4">
      <c r="B12" s="666" t="s">
        <v>102</v>
      </c>
      <c r="C12" s="16">
        <v>208</v>
      </c>
      <c r="D12" s="16">
        <v>251</v>
      </c>
      <c r="E12" s="687">
        <v>320</v>
      </c>
      <c r="F12" s="688">
        <v>386</v>
      </c>
      <c r="G12" s="689">
        <v>390</v>
      </c>
      <c r="I12" s="684"/>
    </row>
    <row r="13" spans="2:25" ht="35.25" customHeight="1" x14ac:dyDescent="0.4">
      <c r="B13" s="665" t="s">
        <v>104</v>
      </c>
      <c r="C13" s="16">
        <v>2462</v>
      </c>
      <c r="D13" s="16">
        <v>2861</v>
      </c>
      <c r="E13" s="687">
        <v>3302</v>
      </c>
      <c r="F13" s="688">
        <v>4226</v>
      </c>
      <c r="G13" s="689">
        <v>3691</v>
      </c>
      <c r="I13" s="684"/>
    </row>
    <row r="14" spans="2:25" ht="35.25" customHeight="1" x14ac:dyDescent="0.4">
      <c r="B14" s="667" t="s">
        <v>105</v>
      </c>
      <c r="C14" s="16">
        <v>815</v>
      </c>
      <c r="D14" s="16">
        <v>860</v>
      </c>
      <c r="E14" s="687">
        <v>993</v>
      </c>
      <c r="F14" s="688">
        <v>1332</v>
      </c>
      <c r="G14" s="689">
        <v>1156</v>
      </c>
      <c r="I14" s="684"/>
    </row>
    <row r="15" spans="2:25" ht="35.25" customHeight="1" x14ac:dyDescent="0.4">
      <c r="B15" s="666" t="s">
        <v>106</v>
      </c>
      <c r="C15" s="16">
        <v>365</v>
      </c>
      <c r="D15" s="16">
        <v>407</v>
      </c>
      <c r="E15" s="687">
        <v>478</v>
      </c>
      <c r="F15" s="688">
        <v>595</v>
      </c>
      <c r="G15" s="689">
        <v>581</v>
      </c>
      <c r="H15" s="685"/>
      <c r="I15" s="686"/>
    </row>
    <row r="16" spans="2:25" ht="35.25" customHeight="1" x14ac:dyDescent="0.4">
      <c r="B16" s="670" t="s">
        <v>103</v>
      </c>
      <c r="C16" s="16">
        <v>11</v>
      </c>
      <c r="D16" s="16">
        <v>16</v>
      </c>
      <c r="E16" s="687">
        <v>21</v>
      </c>
      <c r="F16" s="688">
        <v>28</v>
      </c>
      <c r="G16" s="689">
        <v>28</v>
      </c>
      <c r="H16" s="685"/>
      <c r="I16" s="686"/>
    </row>
    <row r="17" spans="2:21" ht="35.25" customHeight="1" x14ac:dyDescent="0.4">
      <c r="B17" s="670" t="s">
        <v>107</v>
      </c>
      <c r="C17" s="16">
        <v>3</v>
      </c>
      <c r="D17" s="16">
        <v>3</v>
      </c>
      <c r="E17" s="687" t="s">
        <v>73</v>
      </c>
      <c r="F17" s="689" t="s">
        <v>73</v>
      </c>
      <c r="G17" s="689">
        <v>5</v>
      </c>
      <c r="H17" s="685"/>
      <c r="I17" s="686"/>
    </row>
    <row r="18" spans="2:21" ht="35.25" customHeight="1" x14ac:dyDescent="0.4">
      <c r="B18" s="662" t="s">
        <v>108</v>
      </c>
      <c r="C18" s="16">
        <v>36</v>
      </c>
      <c r="D18" s="16">
        <v>55</v>
      </c>
      <c r="E18" s="687">
        <v>46</v>
      </c>
      <c r="F18" s="688">
        <v>64</v>
      </c>
      <c r="G18" s="689">
        <v>54</v>
      </c>
      <c r="H18" s="685"/>
      <c r="I18" s="686"/>
    </row>
    <row r="19" spans="2:21" ht="35.25" customHeight="1" thickBot="1" x14ac:dyDescent="0.45">
      <c r="B19" s="671" t="s">
        <v>109</v>
      </c>
      <c r="C19" s="690" t="s">
        <v>73</v>
      </c>
      <c r="D19" s="690" t="s">
        <v>73</v>
      </c>
      <c r="E19" s="691" t="s">
        <v>73</v>
      </c>
      <c r="F19" s="692">
        <v>1</v>
      </c>
      <c r="G19" s="693" t="s">
        <v>73</v>
      </c>
      <c r="H19" s="685"/>
      <c r="I19" s="686"/>
      <c r="J19" s="672"/>
      <c r="K19" s="673"/>
    </row>
    <row r="20" spans="2:21" s="673" customFormat="1" ht="20.25" customHeight="1" thickTop="1" x14ac:dyDescent="0.4">
      <c r="B20" s="672" t="s">
        <v>370</v>
      </c>
      <c r="C20" s="672"/>
      <c r="D20" s="672"/>
      <c r="E20" s="672"/>
      <c r="F20" s="672"/>
      <c r="G20" s="672"/>
      <c r="H20" s="672"/>
      <c r="I20" s="676"/>
      <c r="J20" s="668"/>
      <c r="K20" s="669"/>
      <c r="L20" s="674"/>
      <c r="M20" s="674"/>
      <c r="N20" s="674"/>
      <c r="O20" s="674"/>
      <c r="P20" s="674"/>
    </row>
    <row r="21" spans="2:21" s="673" customFormat="1" ht="20.25" customHeight="1" x14ac:dyDescent="0.4">
      <c r="B21" s="675" t="s">
        <v>110</v>
      </c>
      <c r="H21" s="676"/>
      <c r="I21" s="676"/>
      <c r="J21" s="668"/>
      <c r="K21" s="669"/>
    </row>
    <row r="22" spans="2:21" s="673" customFormat="1" ht="20.25" customHeight="1" x14ac:dyDescent="0.4">
      <c r="B22" s="676"/>
      <c r="C22" s="676"/>
      <c r="D22" s="676"/>
      <c r="E22" s="676"/>
      <c r="F22" s="676"/>
      <c r="G22" s="676"/>
      <c r="H22" s="676"/>
      <c r="I22" s="677"/>
      <c r="J22" s="668"/>
      <c r="K22" s="669"/>
      <c r="L22" s="677"/>
      <c r="M22" s="677"/>
      <c r="N22" s="677"/>
      <c r="O22" s="677"/>
      <c r="P22" s="677"/>
      <c r="T22" s="664"/>
      <c r="U22" s="678"/>
    </row>
    <row r="23" spans="2:21" s="673" customFormat="1" ht="20.25" customHeight="1" x14ac:dyDescent="0.4">
      <c r="B23" s="677"/>
      <c r="C23" s="677"/>
      <c r="D23" s="677"/>
      <c r="E23" s="677"/>
      <c r="F23" s="677"/>
      <c r="G23" s="677"/>
      <c r="H23" s="677"/>
      <c r="I23" s="649"/>
      <c r="J23" s="668"/>
      <c r="K23" s="669"/>
      <c r="L23" s="651"/>
      <c r="M23" s="651"/>
      <c r="N23" s="651"/>
      <c r="O23" s="651"/>
      <c r="P23" s="651"/>
      <c r="T23" s="651"/>
      <c r="U23" s="651"/>
    </row>
    <row r="24" spans="2:21" x14ac:dyDescent="0.4">
      <c r="B24" s="649"/>
      <c r="C24" s="649"/>
      <c r="D24" s="649"/>
      <c r="E24" s="649"/>
      <c r="F24" s="649"/>
      <c r="G24" s="649"/>
      <c r="J24" s="668"/>
      <c r="K24" s="669"/>
      <c r="T24" s="664"/>
      <c r="U24" s="678"/>
    </row>
    <row r="25" spans="2:21" x14ac:dyDescent="0.4">
      <c r="C25" s="679"/>
      <c r="G25" s="649"/>
      <c r="J25" s="668"/>
      <c r="K25" s="669"/>
    </row>
    <row r="26" spans="2:21" x14ac:dyDescent="0.4">
      <c r="J26" s="668"/>
      <c r="K26" s="669"/>
    </row>
    <row r="27" spans="2:21" x14ac:dyDescent="0.4">
      <c r="J27" s="668"/>
      <c r="K27" s="669"/>
    </row>
    <row r="28" spans="2:21" x14ac:dyDescent="0.4">
      <c r="J28" s="668"/>
      <c r="K28" s="669"/>
    </row>
    <row r="29" spans="2:21" x14ac:dyDescent="0.4">
      <c r="J29" s="680"/>
      <c r="K29" s="681"/>
    </row>
  </sheetData>
  <mergeCells count="3">
    <mergeCell ref="B3:B4"/>
    <mergeCell ref="C3:G3"/>
    <mergeCell ref="B1:G1"/>
  </mergeCells>
  <pageMargins left="1.299212598425197" right="0.70866141732283472" top="0.74803149606299213" bottom="0.74803149606299213" header="0.31496062992125984" footer="0.31496062992125984"/>
  <pageSetup scale="69" orientation="landscape" r:id="rId1"/>
  <headerFooter>
    <oddFooter>&amp;C2</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
  <sheetViews>
    <sheetView showGridLines="0" showRowColHeaders="0" view="pageBreakPreview" topLeftCell="A16" zoomScale="80" zoomScaleNormal="50" zoomScaleSheetLayoutView="80" zoomScalePageLayoutView="50" workbookViewId="0">
      <selection activeCell="P21" sqref="P21"/>
    </sheetView>
  </sheetViews>
  <sheetFormatPr baseColWidth="10" defaultColWidth="11.5546875" defaultRowHeight="13.8" x14ac:dyDescent="0.25"/>
  <cols>
    <col min="1" max="16384" width="11.5546875" style="2"/>
  </cols>
  <sheetData/>
  <pageMargins left="0.9055118110236221" right="0.70866141732283472" top="0.74803149606299213" bottom="0.74803149606299213" header="0.31496062992125984" footer="0.31496062992125984"/>
  <pageSetup scale="77" orientation="landscape" r:id="rId1"/>
  <headerFooter>
    <oddFooter>&amp;C3</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N37"/>
  <sheetViews>
    <sheetView view="pageBreakPreview" topLeftCell="A25" zoomScale="80" zoomScaleNormal="100" zoomScaleSheetLayoutView="80" workbookViewId="0">
      <selection sqref="A1:H1"/>
    </sheetView>
  </sheetViews>
  <sheetFormatPr baseColWidth="10" defaultColWidth="12.6640625" defaultRowHeight="15" customHeight="1" x14ac:dyDescent="0.35"/>
  <cols>
    <col min="1" max="1" width="7.109375" style="121" customWidth="1"/>
    <col min="2" max="2" width="49.5546875" style="121" customWidth="1"/>
    <col min="3" max="8" width="10" style="121" customWidth="1"/>
    <col min="9" max="9" width="12.6640625" style="121" customWidth="1"/>
    <col min="10" max="10" width="13.33203125" style="121" customWidth="1"/>
    <col min="11" max="245" width="12.6640625" style="121"/>
    <col min="246" max="255" width="12.6640625" style="121" customWidth="1"/>
    <col min="256" max="260" width="13.33203125" style="121" customWidth="1"/>
    <col min="261" max="501" width="12.6640625" style="121"/>
    <col min="502" max="511" width="12.6640625" style="121" customWidth="1"/>
    <col min="512" max="516" width="13.33203125" style="121" customWidth="1"/>
    <col min="517" max="757" width="12.6640625" style="121"/>
    <col min="758" max="767" width="12.6640625" style="121" customWidth="1"/>
    <col min="768" max="772" width="13.33203125" style="121" customWidth="1"/>
    <col min="773" max="1013" width="12.6640625" style="121"/>
    <col min="1014" max="1023" width="12.6640625" style="121" customWidth="1"/>
    <col min="1024" max="1028" width="13.33203125" style="121" customWidth="1"/>
    <col min="1029" max="1269" width="12.6640625" style="121"/>
    <col min="1270" max="1279" width="12.6640625" style="121" customWidth="1"/>
    <col min="1280" max="1284" width="13.33203125" style="121" customWidth="1"/>
    <col min="1285" max="1525" width="12.6640625" style="121"/>
    <col min="1526" max="1535" width="12.6640625" style="121" customWidth="1"/>
    <col min="1536" max="1540" width="13.33203125" style="121" customWidth="1"/>
    <col min="1541" max="1781" width="12.6640625" style="121"/>
    <col min="1782" max="1791" width="12.6640625" style="121" customWidth="1"/>
    <col min="1792" max="1796" width="13.33203125" style="121" customWidth="1"/>
    <col min="1797" max="2037" width="12.6640625" style="121"/>
    <col min="2038" max="2047" width="12.6640625" style="121" customWidth="1"/>
    <col min="2048" max="2052" width="13.33203125" style="121" customWidth="1"/>
    <col min="2053" max="2293" width="12.6640625" style="121"/>
    <col min="2294" max="2303" width="12.6640625" style="121" customWidth="1"/>
    <col min="2304" max="2308" width="13.33203125" style="121" customWidth="1"/>
    <col min="2309" max="2549" width="12.6640625" style="121"/>
    <col min="2550" max="2559" width="12.6640625" style="121" customWidth="1"/>
    <col min="2560" max="2564" width="13.33203125" style="121" customWidth="1"/>
    <col min="2565" max="2805" width="12.6640625" style="121"/>
    <col min="2806" max="2815" width="12.6640625" style="121" customWidth="1"/>
    <col min="2816" max="2820" width="13.33203125" style="121" customWidth="1"/>
    <col min="2821" max="3061" width="12.6640625" style="121"/>
    <col min="3062" max="3071" width="12.6640625" style="121" customWidth="1"/>
    <col min="3072" max="3076" width="13.33203125" style="121" customWidth="1"/>
    <col min="3077" max="3317" width="12.6640625" style="121"/>
    <col min="3318" max="3327" width="12.6640625" style="121" customWidth="1"/>
    <col min="3328" max="3332" width="13.33203125" style="121" customWidth="1"/>
    <col min="3333" max="3573" width="12.6640625" style="121"/>
    <col min="3574" max="3583" width="12.6640625" style="121" customWidth="1"/>
    <col min="3584" max="3588" width="13.33203125" style="121" customWidth="1"/>
    <col min="3589" max="3829" width="12.6640625" style="121"/>
    <col min="3830" max="3839" width="12.6640625" style="121" customWidth="1"/>
    <col min="3840" max="3844" width="13.33203125" style="121" customWidth="1"/>
    <col min="3845" max="4085" width="12.6640625" style="121"/>
    <col min="4086" max="4095" width="12.6640625" style="121" customWidth="1"/>
    <col min="4096" max="4100" width="13.33203125" style="121" customWidth="1"/>
    <col min="4101" max="4341" width="12.6640625" style="121"/>
    <col min="4342" max="4351" width="12.6640625" style="121" customWidth="1"/>
    <col min="4352" max="4356" width="13.33203125" style="121" customWidth="1"/>
    <col min="4357" max="4597" width="12.6640625" style="121"/>
    <col min="4598" max="4607" width="12.6640625" style="121" customWidth="1"/>
    <col min="4608" max="4612" width="13.33203125" style="121" customWidth="1"/>
    <col min="4613" max="4853" width="12.6640625" style="121"/>
    <col min="4854" max="4863" width="12.6640625" style="121" customWidth="1"/>
    <col min="4864" max="4868" width="13.33203125" style="121" customWidth="1"/>
    <col min="4869" max="5109" width="12.6640625" style="121"/>
    <col min="5110" max="5119" width="12.6640625" style="121" customWidth="1"/>
    <col min="5120" max="5124" width="13.33203125" style="121" customWidth="1"/>
    <col min="5125" max="5365" width="12.6640625" style="121"/>
    <col min="5366" max="5375" width="12.6640625" style="121" customWidth="1"/>
    <col min="5376" max="5380" width="13.33203125" style="121" customWidth="1"/>
    <col min="5381" max="5621" width="12.6640625" style="121"/>
    <col min="5622" max="5631" width="12.6640625" style="121" customWidth="1"/>
    <col min="5632" max="5636" width="13.33203125" style="121" customWidth="1"/>
    <col min="5637" max="5877" width="12.6640625" style="121"/>
    <col min="5878" max="5887" width="12.6640625" style="121" customWidth="1"/>
    <col min="5888" max="5892" width="13.33203125" style="121" customWidth="1"/>
    <col min="5893" max="6133" width="12.6640625" style="121"/>
    <col min="6134" max="6143" width="12.6640625" style="121" customWidth="1"/>
    <col min="6144" max="6148" width="13.33203125" style="121" customWidth="1"/>
    <col min="6149" max="6389" width="12.6640625" style="121"/>
    <col min="6390" max="6399" width="12.6640625" style="121" customWidth="1"/>
    <col min="6400" max="6404" width="13.33203125" style="121" customWidth="1"/>
    <col min="6405" max="6645" width="12.6640625" style="121"/>
    <col min="6646" max="6655" width="12.6640625" style="121" customWidth="1"/>
    <col min="6656" max="6660" width="13.33203125" style="121" customWidth="1"/>
    <col min="6661" max="6901" width="12.6640625" style="121"/>
    <col min="6902" max="6911" width="12.6640625" style="121" customWidth="1"/>
    <col min="6912" max="6916" width="13.33203125" style="121" customWidth="1"/>
    <col min="6917" max="7157" width="12.6640625" style="121"/>
    <col min="7158" max="7167" width="12.6640625" style="121" customWidth="1"/>
    <col min="7168" max="7172" width="13.33203125" style="121" customWidth="1"/>
    <col min="7173" max="7413" width="12.6640625" style="121"/>
    <col min="7414" max="7423" width="12.6640625" style="121" customWidth="1"/>
    <col min="7424" max="7428" width="13.33203125" style="121" customWidth="1"/>
    <col min="7429" max="7669" width="12.6640625" style="121"/>
    <col min="7670" max="7679" width="12.6640625" style="121" customWidth="1"/>
    <col min="7680" max="7684" width="13.33203125" style="121" customWidth="1"/>
    <col min="7685" max="7925" width="12.6640625" style="121"/>
    <col min="7926" max="7935" width="12.6640625" style="121" customWidth="1"/>
    <col min="7936" max="7940" width="13.33203125" style="121" customWidth="1"/>
    <col min="7941" max="8181" width="12.6640625" style="121"/>
    <col min="8182" max="8191" width="12.6640625" style="121" customWidth="1"/>
    <col min="8192" max="8196" width="13.33203125" style="121" customWidth="1"/>
    <col min="8197" max="8437" width="12.6640625" style="121"/>
    <col min="8438" max="8447" width="12.6640625" style="121" customWidth="1"/>
    <col min="8448" max="8452" width="13.33203125" style="121" customWidth="1"/>
    <col min="8453" max="8693" width="12.6640625" style="121"/>
    <col min="8694" max="8703" width="12.6640625" style="121" customWidth="1"/>
    <col min="8704" max="8708" width="13.33203125" style="121" customWidth="1"/>
    <col min="8709" max="8949" width="12.6640625" style="121"/>
    <col min="8950" max="8959" width="12.6640625" style="121" customWidth="1"/>
    <col min="8960" max="8964" width="13.33203125" style="121" customWidth="1"/>
    <col min="8965" max="9205" width="12.6640625" style="121"/>
    <col min="9206" max="9215" width="12.6640625" style="121" customWidth="1"/>
    <col min="9216" max="9220" width="13.33203125" style="121" customWidth="1"/>
    <col min="9221" max="9461" width="12.6640625" style="121"/>
    <col min="9462" max="9471" width="12.6640625" style="121" customWidth="1"/>
    <col min="9472" max="9476" width="13.33203125" style="121" customWidth="1"/>
    <col min="9477" max="9717" width="12.6640625" style="121"/>
    <col min="9718" max="9727" width="12.6640625" style="121" customWidth="1"/>
    <col min="9728" max="9732" width="13.33203125" style="121" customWidth="1"/>
    <col min="9733" max="9973" width="12.6640625" style="121"/>
    <col min="9974" max="9983" width="12.6640625" style="121" customWidth="1"/>
    <col min="9984" max="9988" width="13.33203125" style="121" customWidth="1"/>
    <col min="9989" max="10229" width="12.6640625" style="121"/>
    <col min="10230" max="10239" width="12.6640625" style="121" customWidth="1"/>
    <col min="10240" max="10244" width="13.33203125" style="121" customWidth="1"/>
    <col min="10245" max="10485" width="12.6640625" style="121"/>
    <col min="10486" max="10495" width="12.6640625" style="121" customWidth="1"/>
    <col min="10496" max="10500" width="13.33203125" style="121" customWidth="1"/>
    <col min="10501" max="10741" width="12.6640625" style="121"/>
    <col min="10742" max="10751" width="12.6640625" style="121" customWidth="1"/>
    <col min="10752" max="10756" width="13.33203125" style="121" customWidth="1"/>
    <col min="10757" max="10997" width="12.6640625" style="121"/>
    <col min="10998" max="11007" width="12.6640625" style="121" customWidth="1"/>
    <col min="11008" max="11012" width="13.33203125" style="121" customWidth="1"/>
    <col min="11013" max="11253" width="12.6640625" style="121"/>
    <col min="11254" max="11263" width="12.6640625" style="121" customWidth="1"/>
    <col min="11264" max="11268" width="13.33203125" style="121" customWidth="1"/>
    <col min="11269" max="11509" width="12.6640625" style="121"/>
    <col min="11510" max="11519" width="12.6640625" style="121" customWidth="1"/>
    <col min="11520" max="11524" width="13.33203125" style="121" customWidth="1"/>
    <col min="11525" max="11765" width="12.6640625" style="121"/>
    <col min="11766" max="11775" width="12.6640625" style="121" customWidth="1"/>
    <col min="11776" max="11780" width="13.33203125" style="121" customWidth="1"/>
    <col min="11781" max="12021" width="12.6640625" style="121"/>
    <col min="12022" max="12031" width="12.6640625" style="121" customWidth="1"/>
    <col min="12032" max="12036" width="13.33203125" style="121" customWidth="1"/>
    <col min="12037" max="12277" width="12.6640625" style="121"/>
    <col min="12278" max="12287" width="12.6640625" style="121" customWidth="1"/>
    <col min="12288" max="12292" width="13.33203125" style="121" customWidth="1"/>
    <col min="12293" max="12533" width="12.6640625" style="121"/>
    <col min="12534" max="12543" width="12.6640625" style="121" customWidth="1"/>
    <col min="12544" max="12548" width="13.33203125" style="121" customWidth="1"/>
    <col min="12549" max="12789" width="12.6640625" style="121"/>
    <col min="12790" max="12799" width="12.6640625" style="121" customWidth="1"/>
    <col min="12800" max="12804" width="13.33203125" style="121" customWidth="1"/>
    <col min="12805" max="13045" width="12.6640625" style="121"/>
    <col min="13046" max="13055" width="12.6640625" style="121" customWidth="1"/>
    <col min="13056" max="13060" width="13.33203125" style="121" customWidth="1"/>
    <col min="13061" max="13301" width="12.6640625" style="121"/>
    <col min="13302" max="13311" width="12.6640625" style="121" customWidth="1"/>
    <col min="13312" max="13316" width="13.33203125" style="121" customWidth="1"/>
    <col min="13317" max="13557" width="12.6640625" style="121"/>
    <col min="13558" max="13567" width="12.6640625" style="121" customWidth="1"/>
    <col min="13568" max="13572" width="13.33203125" style="121" customWidth="1"/>
    <col min="13573" max="13813" width="12.6640625" style="121"/>
    <col min="13814" max="13823" width="12.6640625" style="121" customWidth="1"/>
    <col min="13824" max="13828" width="13.33203125" style="121" customWidth="1"/>
    <col min="13829" max="14069" width="12.6640625" style="121"/>
    <col min="14070" max="14079" width="12.6640625" style="121" customWidth="1"/>
    <col min="14080" max="14084" width="13.33203125" style="121" customWidth="1"/>
    <col min="14085" max="14325" width="12.6640625" style="121"/>
    <col min="14326" max="14335" width="12.6640625" style="121" customWidth="1"/>
    <col min="14336" max="14340" width="13.33203125" style="121" customWidth="1"/>
    <col min="14341" max="14581" width="12.6640625" style="121"/>
    <col min="14582" max="14591" width="12.6640625" style="121" customWidth="1"/>
    <col min="14592" max="14596" width="13.33203125" style="121" customWidth="1"/>
    <col min="14597" max="14837" width="12.6640625" style="121"/>
    <col min="14838" max="14847" width="12.6640625" style="121" customWidth="1"/>
    <col min="14848" max="14852" width="13.33203125" style="121" customWidth="1"/>
    <col min="14853" max="15093" width="12.6640625" style="121"/>
    <col min="15094" max="15103" width="12.6640625" style="121" customWidth="1"/>
    <col min="15104" max="15108" width="13.33203125" style="121" customWidth="1"/>
    <col min="15109" max="15349" width="12.6640625" style="121"/>
    <col min="15350" max="15359" width="12.6640625" style="121" customWidth="1"/>
    <col min="15360" max="15364" width="13.33203125" style="121" customWidth="1"/>
    <col min="15365" max="15605" width="12.6640625" style="121"/>
    <col min="15606" max="15615" width="12.6640625" style="121" customWidth="1"/>
    <col min="15616" max="15620" width="13.33203125" style="121" customWidth="1"/>
    <col min="15621" max="15861" width="12.6640625" style="121"/>
    <col min="15862" max="15871" width="12.6640625" style="121" customWidth="1"/>
    <col min="15872" max="15876" width="13.33203125" style="121" customWidth="1"/>
    <col min="15877" max="16117" width="12.6640625" style="121"/>
    <col min="16118" max="16127" width="12.6640625" style="121" customWidth="1"/>
    <col min="16128" max="16132" width="13.33203125" style="121" customWidth="1"/>
    <col min="16133" max="16384" width="12.6640625" style="121"/>
  </cols>
  <sheetData>
    <row r="1" spans="1:12" ht="54.75" customHeight="1" x14ac:dyDescent="0.35">
      <c r="A1" s="1615" t="s">
        <v>737</v>
      </c>
      <c r="B1" s="1615"/>
      <c r="C1" s="1615"/>
      <c r="D1" s="1615"/>
      <c r="E1" s="1615"/>
      <c r="F1" s="1615"/>
      <c r="G1" s="1615"/>
      <c r="H1" s="1615"/>
    </row>
    <row r="2" spans="1:12" ht="15" customHeight="1" thickBot="1" x14ac:dyDescent="0.4">
      <c r="A2" s="424"/>
      <c r="B2" s="424"/>
      <c r="C2" s="424"/>
      <c r="D2" s="424"/>
      <c r="E2" s="424"/>
      <c r="F2" s="424"/>
      <c r="G2" s="424"/>
      <c r="H2" s="424"/>
    </row>
    <row r="3" spans="1:12" ht="12.75" customHeight="1" x14ac:dyDescent="0.35">
      <c r="A3" s="1624" t="s">
        <v>130</v>
      </c>
      <c r="B3" s="1617" t="s">
        <v>190</v>
      </c>
      <c r="C3" s="1620" t="s">
        <v>85</v>
      </c>
      <c r="D3" s="1620"/>
      <c r="E3" s="1620" t="s">
        <v>134</v>
      </c>
      <c r="F3" s="1620"/>
      <c r="G3" s="1620"/>
      <c r="H3" s="1622"/>
      <c r="J3" s="43"/>
    </row>
    <row r="4" spans="1:12" ht="19.5" customHeight="1" x14ac:dyDescent="0.35">
      <c r="A4" s="1625"/>
      <c r="B4" s="1618"/>
      <c r="C4" s="1621"/>
      <c r="D4" s="1621"/>
      <c r="E4" s="1621" t="s">
        <v>135</v>
      </c>
      <c r="F4" s="1621"/>
      <c r="G4" s="1621" t="s">
        <v>136</v>
      </c>
      <c r="H4" s="1623"/>
      <c r="J4" s="43"/>
    </row>
    <row r="5" spans="1:12" ht="23.25" customHeight="1" thickBot="1" x14ac:dyDescent="0.4">
      <c r="A5" s="1626"/>
      <c r="B5" s="1619"/>
      <c r="C5" s="571" t="s">
        <v>87</v>
      </c>
      <c r="D5" s="571" t="s">
        <v>372</v>
      </c>
      <c r="E5" s="571" t="s">
        <v>87</v>
      </c>
      <c r="F5" s="571" t="s">
        <v>404</v>
      </c>
      <c r="G5" s="571" t="s">
        <v>87</v>
      </c>
      <c r="H5" s="643" t="s">
        <v>403</v>
      </c>
      <c r="J5" s="43"/>
    </row>
    <row r="6" spans="1:12" ht="30.75" customHeight="1" x14ac:dyDescent="0.35">
      <c r="A6" s="637"/>
      <c r="B6" s="638" t="s">
        <v>215</v>
      </c>
      <c r="C6" s="639">
        <v>7597</v>
      </c>
      <c r="D6" s="640">
        <f t="shared" ref="D6:D30" si="0">C6/$K$13*100000</f>
        <v>185.3770068579976</v>
      </c>
      <c r="E6" s="639">
        <v>3614</v>
      </c>
      <c r="F6" s="640">
        <f t="shared" ref="F6:F16" si="1">E6/$K$14*100000</f>
        <v>175.77094332189574</v>
      </c>
      <c r="G6" s="639">
        <v>3983</v>
      </c>
      <c r="H6" s="641">
        <f t="shared" ref="H6:H21" si="2">G6/$K$15*100000</f>
        <v>195.04909282338826</v>
      </c>
      <c r="J6" s="43"/>
    </row>
    <row r="7" spans="1:12" ht="24" customHeight="1" x14ac:dyDescent="0.35">
      <c r="A7" s="465" t="s">
        <v>139</v>
      </c>
      <c r="B7" s="286" t="s">
        <v>184</v>
      </c>
      <c r="C7" s="635">
        <v>442</v>
      </c>
      <c r="D7" s="289">
        <f t="shared" si="0"/>
        <v>10.785393843785039</v>
      </c>
      <c r="E7" s="635">
        <v>275</v>
      </c>
      <c r="F7" s="289">
        <f t="shared" si="1"/>
        <v>13.374933429308614</v>
      </c>
      <c r="G7" s="635">
        <v>167</v>
      </c>
      <c r="H7" s="290">
        <f t="shared" si="2"/>
        <v>8.1780563649274018</v>
      </c>
      <c r="J7" s="43"/>
    </row>
    <row r="8" spans="1:12" ht="24" customHeight="1" x14ac:dyDescent="0.35">
      <c r="A8" s="283" t="s">
        <v>141</v>
      </c>
      <c r="B8" s="284" t="s">
        <v>185</v>
      </c>
      <c r="C8" s="635">
        <v>451</v>
      </c>
      <c r="D8" s="289">
        <f t="shared" si="0"/>
        <v>11.005005935626816</v>
      </c>
      <c r="E8" s="635">
        <v>219</v>
      </c>
      <c r="F8" s="289">
        <f t="shared" si="1"/>
        <v>10.651310621885768</v>
      </c>
      <c r="G8" s="635">
        <v>232</v>
      </c>
      <c r="H8" s="290">
        <f t="shared" si="2"/>
        <v>11.361132195587766</v>
      </c>
      <c r="J8" s="43"/>
    </row>
    <row r="9" spans="1:12" ht="24" customHeight="1" x14ac:dyDescent="0.35">
      <c r="A9" s="285" t="s">
        <v>159</v>
      </c>
      <c r="B9" s="286" t="s">
        <v>216</v>
      </c>
      <c r="C9" s="635">
        <v>166</v>
      </c>
      <c r="D9" s="289">
        <f t="shared" si="0"/>
        <v>4.0506230273038835</v>
      </c>
      <c r="E9" s="635">
        <v>101</v>
      </c>
      <c r="F9" s="289">
        <f t="shared" si="1"/>
        <v>4.9122482776733456</v>
      </c>
      <c r="G9" s="635">
        <v>65</v>
      </c>
      <c r="H9" s="290">
        <f t="shared" si="2"/>
        <v>3.1830758306603659</v>
      </c>
      <c r="J9" s="43"/>
    </row>
    <row r="10" spans="1:12" s="131" customFormat="1" ht="26.25" customHeight="1" x14ac:dyDescent="0.35">
      <c r="A10" s="287" t="s">
        <v>161</v>
      </c>
      <c r="B10" s="642" t="s">
        <v>217</v>
      </c>
      <c r="C10" s="635">
        <v>178</v>
      </c>
      <c r="D10" s="289">
        <f t="shared" si="0"/>
        <v>4.3434391497595852</v>
      </c>
      <c r="E10" s="635">
        <v>82</v>
      </c>
      <c r="F10" s="289">
        <f t="shared" si="1"/>
        <v>3.9881619680120224</v>
      </c>
      <c r="G10" s="635">
        <v>96</v>
      </c>
      <c r="H10" s="290">
        <f t="shared" si="2"/>
        <v>4.7011581498983865</v>
      </c>
      <c r="J10" s="117"/>
    </row>
    <row r="11" spans="1:12" ht="24" customHeight="1" x14ac:dyDescent="0.35">
      <c r="A11" s="285" t="s">
        <v>162</v>
      </c>
      <c r="B11" s="286" t="s">
        <v>218</v>
      </c>
      <c r="C11" s="635">
        <v>148</v>
      </c>
      <c r="D11" s="289">
        <f t="shared" si="0"/>
        <v>3.6113988436203299</v>
      </c>
      <c r="E11" s="635">
        <v>76</v>
      </c>
      <c r="F11" s="289">
        <f t="shared" si="1"/>
        <v>3.6963452386452893</v>
      </c>
      <c r="G11" s="635">
        <v>72</v>
      </c>
      <c r="H11" s="290">
        <f t="shared" si="2"/>
        <v>3.5258686124237899</v>
      </c>
      <c r="J11" s="43"/>
    </row>
    <row r="12" spans="1:12" ht="24" customHeight="1" x14ac:dyDescent="0.35">
      <c r="A12" s="283" t="s">
        <v>164</v>
      </c>
      <c r="B12" s="284" t="s">
        <v>219</v>
      </c>
      <c r="C12" s="635">
        <v>67</v>
      </c>
      <c r="D12" s="289">
        <f t="shared" si="0"/>
        <v>1.6348900170443383</v>
      </c>
      <c r="E12" s="635">
        <v>54</v>
      </c>
      <c r="F12" s="289">
        <f t="shared" si="1"/>
        <v>2.6263505643006004</v>
      </c>
      <c r="G12" s="635">
        <v>13</v>
      </c>
      <c r="H12" s="290">
        <f t="shared" si="2"/>
        <v>0.63661516613207314</v>
      </c>
      <c r="I12" s="1068"/>
      <c r="J12" s="503"/>
      <c r="K12" s="1068"/>
      <c r="L12" s="1068"/>
    </row>
    <row r="13" spans="1:12" ht="27" customHeight="1" x14ac:dyDescent="0.35">
      <c r="A13" s="285" t="s">
        <v>149</v>
      </c>
      <c r="B13" s="288" t="s">
        <v>186</v>
      </c>
      <c r="C13" s="635">
        <v>291</v>
      </c>
      <c r="D13" s="289">
        <f t="shared" si="0"/>
        <v>7.1007909695507836</v>
      </c>
      <c r="E13" s="635">
        <v>184</v>
      </c>
      <c r="F13" s="289">
        <f t="shared" si="1"/>
        <v>8.9490463672464902</v>
      </c>
      <c r="G13" s="635">
        <v>107</v>
      </c>
      <c r="H13" s="290">
        <f t="shared" si="2"/>
        <v>5.2398325212409098</v>
      </c>
      <c r="I13" s="1068"/>
      <c r="J13" s="503" t="s">
        <v>586</v>
      </c>
      <c r="K13" s="1068">
        <v>4098135</v>
      </c>
      <c r="L13" s="1068"/>
    </row>
    <row r="14" spans="1:12" ht="27" customHeight="1" x14ac:dyDescent="0.35">
      <c r="A14" s="283" t="s">
        <v>166</v>
      </c>
      <c r="B14" s="284" t="s">
        <v>220</v>
      </c>
      <c r="C14" s="635">
        <v>354</v>
      </c>
      <c r="D14" s="289">
        <f t="shared" si="0"/>
        <v>8.6380756124432221</v>
      </c>
      <c r="E14" s="635">
        <v>194</v>
      </c>
      <c r="F14" s="289">
        <f t="shared" si="1"/>
        <v>9.435407582857712</v>
      </c>
      <c r="G14" s="635">
        <v>160</v>
      </c>
      <c r="H14" s="290">
        <f t="shared" si="2"/>
        <v>7.8352635831639779</v>
      </c>
      <c r="I14" s="1068"/>
      <c r="J14" s="503" t="s">
        <v>148</v>
      </c>
      <c r="K14" s="1068">
        <v>2056085</v>
      </c>
      <c r="L14" s="1068"/>
    </row>
    <row r="15" spans="1:12" ht="24" customHeight="1" x14ac:dyDescent="0.35">
      <c r="A15" s="285" t="s">
        <v>151</v>
      </c>
      <c r="B15" s="286" t="s">
        <v>187</v>
      </c>
      <c r="C15" s="635">
        <v>875</v>
      </c>
      <c r="D15" s="289">
        <f t="shared" si="0"/>
        <v>21.3511755957283</v>
      </c>
      <c r="E15" s="635">
        <v>462</v>
      </c>
      <c r="F15" s="289">
        <f t="shared" si="1"/>
        <v>22.469888161238469</v>
      </c>
      <c r="G15" s="635">
        <v>413</v>
      </c>
      <c r="H15" s="290">
        <f t="shared" si="2"/>
        <v>20.224774124042018</v>
      </c>
      <c r="I15" s="1068"/>
      <c r="J15" s="503" t="s">
        <v>150</v>
      </c>
      <c r="K15" s="1068">
        <v>2042050</v>
      </c>
      <c r="L15" s="1068"/>
    </row>
    <row r="16" spans="1:12" ht="24" customHeight="1" x14ac:dyDescent="0.35">
      <c r="A16" s="283" t="s">
        <v>153</v>
      </c>
      <c r="B16" s="284" t="s">
        <v>229</v>
      </c>
      <c r="C16" s="635">
        <v>908</v>
      </c>
      <c r="D16" s="289">
        <f t="shared" si="0"/>
        <v>22.15641993248148</v>
      </c>
      <c r="E16" s="635">
        <v>8</v>
      </c>
      <c r="F16" s="289">
        <f t="shared" si="1"/>
        <v>0.38908897248897784</v>
      </c>
      <c r="G16" s="635">
        <v>900</v>
      </c>
      <c r="H16" s="290">
        <f t="shared" si="2"/>
        <v>44.073357655297372</v>
      </c>
      <c r="I16" s="1068"/>
      <c r="J16" s="503"/>
      <c r="K16" s="1068"/>
      <c r="L16" s="1068"/>
    </row>
    <row r="17" spans="1:14" ht="24" customHeight="1" x14ac:dyDescent="0.35">
      <c r="A17" s="285" t="s">
        <v>167</v>
      </c>
      <c r="B17" s="286" t="s">
        <v>230</v>
      </c>
      <c r="C17" s="635">
        <v>14</v>
      </c>
      <c r="D17" s="289">
        <f>C17/$K$15*100000</f>
        <v>0.68558556352684807</v>
      </c>
      <c r="E17" s="289" t="s">
        <v>154</v>
      </c>
      <c r="F17" s="289" t="s">
        <v>154</v>
      </c>
      <c r="G17" s="635">
        <v>14</v>
      </c>
      <c r="H17" s="290">
        <f t="shared" si="2"/>
        <v>0.68558556352684807</v>
      </c>
      <c r="I17" s="1069"/>
      <c r="J17" s="1070"/>
      <c r="K17" s="1071"/>
      <c r="L17" s="1068"/>
    </row>
    <row r="18" spans="1:14" ht="24" customHeight="1" x14ac:dyDescent="0.35">
      <c r="A18" s="283" t="s">
        <v>168</v>
      </c>
      <c r="B18" s="284" t="s">
        <v>231</v>
      </c>
      <c r="C18" s="635">
        <v>7</v>
      </c>
      <c r="D18" s="289">
        <f>C18/$K$15*100000</f>
        <v>0.34279278176342404</v>
      </c>
      <c r="E18" s="289" t="s">
        <v>154</v>
      </c>
      <c r="F18" s="289" t="s">
        <v>154</v>
      </c>
      <c r="G18" s="635">
        <v>7</v>
      </c>
      <c r="H18" s="290">
        <f t="shared" si="2"/>
        <v>0.34279278176342404</v>
      </c>
      <c r="I18" s="1072"/>
      <c r="J18" s="1073"/>
      <c r="K18" s="1071"/>
      <c r="L18" s="1068"/>
    </row>
    <row r="19" spans="1:14" ht="24" customHeight="1" x14ac:dyDescent="0.35">
      <c r="A19" s="285" t="s">
        <v>155</v>
      </c>
      <c r="B19" s="286" t="s">
        <v>364</v>
      </c>
      <c r="C19" s="635">
        <v>512</v>
      </c>
      <c r="D19" s="289">
        <f>C19/$K$15*100000</f>
        <v>25.072843466124731</v>
      </c>
      <c r="E19" s="289" t="s">
        <v>154</v>
      </c>
      <c r="F19" s="289" t="s">
        <v>154</v>
      </c>
      <c r="G19" s="635">
        <v>512</v>
      </c>
      <c r="H19" s="290">
        <f t="shared" si="2"/>
        <v>25.072843466124731</v>
      </c>
      <c r="I19" s="1069"/>
      <c r="J19" s="1070"/>
      <c r="K19" s="1071"/>
      <c r="L19" s="1068"/>
    </row>
    <row r="20" spans="1:14" ht="24" customHeight="1" x14ac:dyDescent="0.35">
      <c r="A20" s="283" t="s">
        <v>170</v>
      </c>
      <c r="B20" s="284" t="s">
        <v>232</v>
      </c>
      <c r="C20" s="635">
        <v>237</v>
      </c>
      <c r="D20" s="289">
        <f>C20/$K$15*100000</f>
        <v>11.605984182561642</v>
      </c>
      <c r="E20" s="289" t="s">
        <v>154</v>
      </c>
      <c r="F20" s="289" t="s">
        <v>154</v>
      </c>
      <c r="G20" s="635">
        <v>237</v>
      </c>
      <c r="H20" s="290">
        <f t="shared" si="2"/>
        <v>11.605984182561642</v>
      </c>
      <c r="I20" s="1068"/>
      <c r="J20" s="503"/>
      <c r="K20" s="1068"/>
      <c r="L20" s="1068"/>
    </row>
    <row r="21" spans="1:14" ht="24" customHeight="1" x14ac:dyDescent="0.35">
      <c r="A21" s="285" t="s">
        <v>171</v>
      </c>
      <c r="B21" s="286" t="s">
        <v>233</v>
      </c>
      <c r="C21" s="635">
        <v>102</v>
      </c>
      <c r="D21" s="289">
        <f>C21/$K$15*100000</f>
        <v>4.9949805342670359</v>
      </c>
      <c r="E21" s="289" t="s">
        <v>154</v>
      </c>
      <c r="F21" s="289" t="s">
        <v>154</v>
      </c>
      <c r="G21" s="635">
        <v>102</v>
      </c>
      <c r="H21" s="290">
        <f t="shared" si="2"/>
        <v>4.9949805342670359</v>
      </c>
      <c r="I21" s="1068"/>
      <c r="J21" s="503"/>
      <c r="K21" s="1068"/>
      <c r="L21" s="1068"/>
    </row>
    <row r="22" spans="1:14" ht="24" customHeight="1" x14ac:dyDescent="0.35">
      <c r="A22" s="283" t="s">
        <v>156</v>
      </c>
      <c r="B22" s="284" t="s">
        <v>228</v>
      </c>
      <c r="C22" s="635">
        <v>1001</v>
      </c>
      <c r="D22" s="289">
        <f>C22/$K$14*100000</f>
        <v>48.684757682683355</v>
      </c>
      <c r="E22" s="635">
        <v>1001</v>
      </c>
      <c r="F22" s="289">
        <f t="shared" ref="F22:F30" si="3">E22/$K$14*100000</f>
        <v>48.684757682683355</v>
      </c>
      <c r="G22" s="290" t="s">
        <v>154</v>
      </c>
      <c r="H22" s="290" t="s">
        <v>154</v>
      </c>
      <c r="I22" s="1068"/>
      <c r="J22" s="1068"/>
      <c r="K22" s="1068"/>
      <c r="L22" s="1068"/>
    </row>
    <row r="23" spans="1:14" ht="24" customHeight="1" x14ac:dyDescent="0.35">
      <c r="A23" s="285" t="s">
        <v>172</v>
      </c>
      <c r="B23" s="288" t="s">
        <v>222</v>
      </c>
      <c r="C23" s="635">
        <v>176</v>
      </c>
      <c r="D23" s="289">
        <f t="shared" si="0"/>
        <v>4.2946364626836351</v>
      </c>
      <c r="E23" s="635">
        <v>113</v>
      </c>
      <c r="F23" s="289">
        <f t="shared" si="3"/>
        <v>5.4958817364068127</v>
      </c>
      <c r="G23" s="635">
        <v>63</v>
      </c>
      <c r="H23" s="290">
        <f t="shared" ref="H23:H30" si="4">G23/$K$15*100000</f>
        <v>3.0851350358708163</v>
      </c>
      <c r="I23" s="1068"/>
      <c r="J23" s="503"/>
      <c r="K23" s="1068"/>
      <c r="L23" s="1068"/>
    </row>
    <row r="24" spans="1:14" ht="24" customHeight="1" x14ac:dyDescent="0.35">
      <c r="A24" s="283" t="s">
        <v>174</v>
      </c>
      <c r="B24" s="284" t="s">
        <v>223</v>
      </c>
      <c r="C24" s="635">
        <v>83</v>
      </c>
      <c r="D24" s="289">
        <f t="shared" si="0"/>
        <v>2.0253115136519417</v>
      </c>
      <c r="E24" s="635">
        <v>58</v>
      </c>
      <c r="F24" s="289">
        <f t="shared" si="3"/>
        <v>2.8208950505450892</v>
      </c>
      <c r="G24" s="635">
        <v>25</v>
      </c>
      <c r="H24" s="290">
        <f t="shared" si="4"/>
        <v>1.2242599348693715</v>
      </c>
      <c r="I24" s="1068"/>
      <c r="J24" s="503"/>
      <c r="K24" s="1068"/>
      <c r="L24" s="1068"/>
    </row>
    <row r="25" spans="1:14" ht="24" customHeight="1" x14ac:dyDescent="0.35">
      <c r="A25" s="285" t="s">
        <v>176</v>
      </c>
      <c r="B25" s="286" t="s">
        <v>224</v>
      </c>
      <c r="C25" s="635">
        <v>157</v>
      </c>
      <c r="D25" s="289">
        <f t="shared" si="0"/>
        <v>3.8310109354621065</v>
      </c>
      <c r="E25" s="635">
        <v>79</v>
      </c>
      <c r="F25" s="289">
        <f t="shared" si="3"/>
        <v>3.8422536033286563</v>
      </c>
      <c r="G25" s="635">
        <v>78</v>
      </c>
      <c r="H25" s="290">
        <f t="shared" si="4"/>
        <v>3.8196909967924388</v>
      </c>
      <c r="I25" s="1068"/>
      <c r="J25" s="503"/>
      <c r="K25" s="1068"/>
      <c r="L25" s="1068"/>
    </row>
    <row r="26" spans="1:14" ht="24" customHeight="1" x14ac:dyDescent="0.35">
      <c r="A26" s="283" t="s">
        <v>178</v>
      </c>
      <c r="B26" s="284" t="s">
        <v>325</v>
      </c>
      <c r="C26" s="635">
        <v>237</v>
      </c>
      <c r="D26" s="289">
        <f t="shared" si="0"/>
        <v>5.7831184185001225</v>
      </c>
      <c r="E26" s="635">
        <v>37</v>
      </c>
      <c r="F26" s="289">
        <f t="shared" si="3"/>
        <v>1.7995364977615225</v>
      </c>
      <c r="G26" s="635">
        <v>200</v>
      </c>
      <c r="H26" s="290">
        <f t="shared" si="4"/>
        <v>9.7940794789549717</v>
      </c>
      <c r="J26" s="43"/>
      <c r="K26" s="129"/>
      <c r="M26" s="123"/>
      <c r="N26" s="123"/>
    </row>
    <row r="27" spans="1:14" ht="24" customHeight="1" x14ac:dyDescent="0.35">
      <c r="A27" s="285" t="s">
        <v>180</v>
      </c>
      <c r="B27" s="288" t="s">
        <v>225</v>
      </c>
      <c r="C27" s="635">
        <v>136</v>
      </c>
      <c r="D27" s="289">
        <f t="shared" si="0"/>
        <v>3.3185827211646277</v>
      </c>
      <c r="E27" s="635">
        <v>79</v>
      </c>
      <c r="F27" s="289">
        <f t="shared" si="3"/>
        <v>3.8422536033286563</v>
      </c>
      <c r="G27" s="635">
        <v>57</v>
      </c>
      <c r="H27" s="290">
        <f t="shared" si="4"/>
        <v>2.7913126515021669</v>
      </c>
      <c r="J27" s="43"/>
      <c r="K27" s="124"/>
      <c r="M27" s="124"/>
      <c r="N27" s="124"/>
    </row>
    <row r="28" spans="1:14" ht="24" customHeight="1" x14ac:dyDescent="0.35">
      <c r="A28" s="283" t="s">
        <v>182</v>
      </c>
      <c r="B28" s="291" t="s">
        <v>226</v>
      </c>
      <c r="C28" s="635">
        <v>210</v>
      </c>
      <c r="D28" s="289">
        <f t="shared" si="0"/>
        <v>5.124282142974792</v>
      </c>
      <c r="E28" s="635">
        <v>114</v>
      </c>
      <c r="F28" s="289">
        <f t="shared" si="3"/>
        <v>5.5445178579679339</v>
      </c>
      <c r="G28" s="635">
        <v>96</v>
      </c>
      <c r="H28" s="290">
        <f t="shared" si="4"/>
        <v>4.7011581498983865</v>
      </c>
      <c r="J28" s="43"/>
      <c r="K28" s="123"/>
      <c r="M28" s="123"/>
      <c r="N28" s="123"/>
    </row>
    <row r="29" spans="1:14" ht="24" customHeight="1" x14ac:dyDescent="0.35">
      <c r="A29" s="283"/>
      <c r="B29" s="292" t="s">
        <v>375</v>
      </c>
      <c r="C29" s="635">
        <v>68</v>
      </c>
      <c r="D29" s="289">
        <f t="shared" si="0"/>
        <v>1.6592913605823139</v>
      </c>
      <c r="E29" s="635">
        <v>37</v>
      </c>
      <c r="F29" s="289">
        <f t="shared" si="3"/>
        <v>1.7995364977615225</v>
      </c>
      <c r="G29" s="635">
        <v>31</v>
      </c>
      <c r="H29" s="290">
        <f t="shared" si="4"/>
        <v>1.5180823192380206</v>
      </c>
      <c r="J29" s="43"/>
      <c r="K29" s="123"/>
      <c r="M29" s="123"/>
      <c r="N29" s="123"/>
    </row>
    <row r="30" spans="1:14" ht="24" customHeight="1" thickBot="1" x14ac:dyDescent="0.4">
      <c r="A30" s="293"/>
      <c r="B30" s="460" t="s">
        <v>622</v>
      </c>
      <c r="C30" s="636">
        <v>777</v>
      </c>
      <c r="D30" s="944">
        <f t="shared" si="0"/>
        <v>18.95984392900673</v>
      </c>
      <c r="E30" s="945">
        <v>441</v>
      </c>
      <c r="F30" s="944">
        <f t="shared" si="3"/>
        <v>21.448529608454905</v>
      </c>
      <c r="G30" s="945">
        <v>336</v>
      </c>
      <c r="H30" s="946">
        <f t="shared" si="4"/>
        <v>16.454053524644351</v>
      </c>
      <c r="J30" s="43"/>
      <c r="K30" s="125"/>
      <c r="M30" s="125"/>
      <c r="N30" s="125"/>
    </row>
    <row r="31" spans="1:14" ht="24" customHeight="1" thickTop="1" x14ac:dyDescent="0.35">
      <c r="A31" s="1616" t="s">
        <v>371</v>
      </c>
      <c r="B31" s="1616"/>
      <c r="C31" s="1616"/>
      <c r="D31" s="1616"/>
      <c r="E31" s="1616"/>
      <c r="F31" s="1616"/>
      <c r="G31" s="1616"/>
      <c r="H31" s="1616"/>
      <c r="J31" s="1074"/>
      <c r="K31" s="1074"/>
      <c r="L31" s="1074"/>
      <c r="M31" s="1074"/>
      <c r="N31" s="1074"/>
    </row>
    <row r="32" spans="1:14" ht="24" customHeight="1" x14ac:dyDescent="0.35">
      <c r="A32" s="1075" t="s">
        <v>520</v>
      </c>
      <c r="B32" s="1075"/>
      <c r="C32" s="1075"/>
      <c r="D32" s="1075"/>
      <c r="E32" s="1075"/>
      <c r="F32" s="1075"/>
      <c r="G32" s="1075"/>
      <c r="H32" s="1075"/>
      <c r="J32" s="1074"/>
      <c r="K32" s="127"/>
      <c r="L32" s="127"/>
      <c r="M32" s="127"/>
    </row>
    <row r="33" spans="1:13" ht="24" customHeight="1" x14ac:dyDescent="0.35">
      <c r="A33" s="1075" t="s">
        <v>247</v>
      </c>
      <c r="B33" s="1075"/>
      <c r="C33" s="1075"/>
      <c r="D33" s="1075"/>
      <c r="E33" s="1075"/>
      <c r="F33" s="1075"/>
      <c r="G33" s="1075"/>
      <c r="H33" s="1075"/>
      <c r="J33" s="127"/>
      <c r="K33" s="127"/>
      <c r="L33" s="127"/>
      <c r="M33" s="127"/>
    </row>
    <row r="34" spans="1:13" ht="18" customHeight="1" x14ac:dyDescent="0.35">
      <c r="J34" s="127"/>
      <c r="K34" s="127"/>
      <c r="L34" s="127"/>
      <c r="M34" s="127"/>
    </row>
    <row r="35" spans="1:13" ht="39.75" customHeight="1" x14ac:dyDescent="0.35">
      <c r="A35" s="1614"/>
      <c r="B35" s="1614"/>
      <c r="C35" s="1614"/>
      <c r="D35" s="1614"/>
      <c r="E35" s="1614"/>
      <c r="F35" s="1614"/>
      <c r="G35" s="1614"/>
      <c r="H35" s="1614"/>
    </row>
    <row r="36" spans="1:13" ht="18" customHeight="1" x14ac:dyDescent="0.35">
      <c r="A36" s="128"/>
      <c r="F36" s="128"/>
      <c r="G36" s="128"/>
      <c r="H36" s="128"/>
      <c r="I36" s="128"/>
      <c r="J36" s="128"/>
      <c r="K36" s="128"/>
      <c r="L36" s="128"/>
    </row>
    <row r="37" spans="1:13" ht="18" customHeight="1" x14ac:dyDescent="0.35">
      <c r="I37" s="130"/>
      <c r="J37" s="130"/>
      <c r="K37" s="130"/>
    </row>
  </sheetData>
  <mergeCells count="9">
    <mergeCell ref="A35:H35"/>
    <mergeCell ref="A1:H1"/>
    <mergeCell ref="A31:H31"/>
    <mergeCell ref="B3:B5"/>
    <mergeCell ref="C3:D4"/>
    <mergeCell ref="E3:H3"/>
    <mergeCell ref="E4:F4"/>
    <mergeCell ref="G4:H4"/>
    <mergeCell ref="A3:A5"/>
  </mergeCells>
  <pageMargins left="0.70866141732283472" right="0.70866141732283472" top="0.74803149606299213" bottom="0.74803149606299213" header="0.31496062992125984" footer="0.31496062992125984"/>
  <pageSetup scale="77" orientation="portrait" r:id="rId1"/>
  <headerFooter>
    <oddFooter>&amp;C4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1:Y52"/>
  <sheetViews>
    <sheetView view="pageBreakPreview" topLeftCell="A22" zoomScale="80" zoomScaleNormal="100" zoomScaleSheetLayoutView="80" zoomScalePageLayoutView="70" workbookViewId="0">
      <selection activeCell="A32" sqref="A32:H34"/>
    </sheetView>
  </sheetViews>
  <sheetFormatPr baseColWidth="10" defaultColWidth="12.6640625" defaultRowHeight="36.75" customHeight="1" x14ac:dyDescent="0.35"/>
  <cols>
    <col min="1" max="1" width="7.109375" style="996" customWidth="1"/>
    <col min="2" max="2" width="51.109375" style="996" customWidth="1"/>
    <col min="3" max="8" width="10.6640625" style="1021" customWidth="1"/>
    <col min="9" max="10" width="12.6640625" style="1101" customWidth="1"/>
    <col min="11" max="11" width="18.88671875" style="1101" customWidth="1"/>
    <col min="12" max="18" width="18.88671875" style="996" customWidth="1"/>
    <col min="19" max="256" width="12.6640625" style="996"/>
    <col min="257" max="266" width="12.6640625" style="996" customWidth="1"/>
    <col min="267" max="271" width="13.33203125" style="996" customWidth="1"/>
    <col min="272" max="512" width="12.6640625" style="996"/>
    <col min="513" max="522" width="12.6640625" style="996" customWidth="1"/>
    <col min="523" max="527" width="13.33203125" style="996" customWidth="1"/>
    <col min="528" max="768" width="12.6640625" style="996"/>
    <col min="769" max="778" width="12.6640625" style="996" customWidth="1"/>
    <col min="779" max="783" width="13.33203125" style="996" customWidth="1"/>
    <col min="784" max="1024" width="12.6640625" style="996"/>
    <col min="1025" max="1034" width="12.6640625" style="996" customWidth="1"/>
    <col min="1035" max="1039" width="13.33203125" style="996" customWidth="1"/>
    <col min="1040" max="1280" width="12.6640625" style="996"/>
    <col min="1281" max="1290" width="12.6640625" style="996" customWidth="1"/>
    <col min="1291" max="1295" width="13.33203125" style="996" customWidth="1"/>
    <col min="1296" max="1536" width="12.6640625" style="996"/>
    <col min="1537" max="1546" width="12.6640625" style="996" customWidth="1"/>
    <col min="1547" max="1551" width="13.33203125" style="996" customWidth="1"/>
    <col min="1552" max="1792" width="12.6640625" style="996"/>
    <col min="1793" max="1802" width="12.6640625" style="996" customWidth="1"/>
    <col min="1803" max="1807" width="13.33203125" style="996" customWidth="1"/>
    <col min="1808" max="2048" width="12.6640625" style="996"/>
    <col min="2049" max="2058" width="12.6640625" style="996" customWidth="1"/>
    <col min="2059" max="2063" width="13.33203125" style="996" customWidth="1"/>
    <col min="2064" max="2304" width="12.6640625" style="996"/>
    <col min="2305" max="2314" width="12.6640625" style="996" customWidth="1"/>
    <col min="2315" max="2319" width="13.33203125" style="996" customWidth="1"/>
    <col min="2320" max="2560" width="12.6640625" style="996"/>
    <col min="2561" max="2570" width="12.6640625" style="996" customWidth="1"/>
    <col min="2571" max="2575" width="13.33203125" style="996" customWidth="1"/>
    <col min="2576" max="2816" width="12.6640625" style="996"/>
    <col min="2817" max="2826" width="12.6640625" style="996" customWidth="1"/>
    <col min="2827" max="2831" width="13.33203125" style="996" customWidth="1"/>
    <col min="2832" max="3072" width="12.6640625" style="996"/>
    <col min="3073" max="3082" width="12.6640625" style="996" customWidth="1"/>
    <col min="3083" max="3087" width="13.33203125" style="996" customWidth="1"/>
    <col min="3088" max="3328" width="12.6640625" style="996"/>
    <col min="3329" max="3338" width="12.6640625" style="996" customWidth="1"/>
    <col min="3339" max="3343" width="13.33203125" style="996" customWidth="1"/>
    <col min="3344" max="3584" width="12.6640625" style="996"/>
    <col min="3585" max="3594" width="12.6640625" style="996" customWidth="1"/>
    <col min="3595" max="3599" width="13.33203125" style="996" customWidth="1"/>
    <col min="3600" max="3840" width="12.6640625" style="996"/>
    <col min="3841" max="3850" width="12.6640625" style="996" customWidth="1"/>
    <col min="3851" max="3855" width="13.33203125" style="996" customWidth="1"/>
    <col min="3856" max="4096" width="12.6640625" style="996"/>
    <col min="4097" max="4106" width="12.6640625" style="996" customWidth="1"/>
    <col min="4107" max="4111" width="13.33203125" style="996" customWidth="1"/>
    <col min="4112" max="4352" width="12.6640625" style="996"/>
    <col min="4353" max="4362" width="12.6640625" style="996" customWidth="1"/>
    <col min="4363" max="4367" width="13.33203125" style="996" customWidth="1"/>
    <col min="4368" max="4608" width="12.6640625" style="996"/>
    <col min="4609" max="4618" width="12.6640625" style="996" customWidth="1"/>
    <col min="4619" max="4623" width="13.33203125" style="996" customWidth="1"/>
    <col min="4624" max="4864" width="12.6640625" style="996"/>
    <col min="4865" max="4874" width="12.6640625" style="996" customWidth="1"/>
    <col min="4875" max="4879" width="13.33203125" style="996" customWidth="1"/>
    <col min="4880" max="5120" width="12.6640625" style="996"/>
    <col min="5121" max="5130" width="12.6640625" style="996" customWidth="1"/>
    <col min="5131" max="5135" width="13.33203125" style="996" customWidth="1"/>
    <col min="5136" max="5376" width="12.6640625" style="996"/>
    <col min="5377" max="5386" width="12.6640625" style="996" customWidth="1"/>
    <col min="5387" max="5391" width="13.33203125" style="996" customWidth="1"/>
    <col min="5392" max="5632" width="12.6640625" style="996"/>
    <col min="5633" max="5642" width="12.6640625" style="996" customWidth="1"/>
    <col min="5643" max="5647" width="13.33203125" style="996" customWidth="1"/>
    <col min="5648" max="5888" width="12.6640625" style="996"/>
    <col min="5889" max="5898" width="12.6640625" style="996" customWidth="1"/>
    <col min="5899" max="5903" width="13.33203125" style="996" customWidth="1"/>
    <col min="5904" max="6144" width="12.6640625" style="996"/>
    <col min="6145" max="6154" width="12.6640625" style="996" customWidth="1"/>
    <col min="6155" max="6159" width="13.33203125" style="996" customWidth="1"/>
    <col min="6160" max="6400" width="12.6640625" style="996"/>
    <col min="6401" max="6410" width="12.6640625" style="996" customWidth="1"/>
    <col min="6411" max="6415" width="13.33203125" style="996" customWidth="1"/>
    <col min="6416" max="6656" width="12.6640625" style="996"/>
    <col min="6657" max="6666" width="12.6640625" style="996" customWidth="1"/>
    <col min="6667" max="6671" width="13.33203125" style="996" customWidth="1"/>
    <col min="6672" max="6912" width="12.6640625" style="996"/>
    <col min="6913" max="6922" width="12.6640625" style="996" customWidth="1"/>
    <col min="6923" max="6927" width="13.33203125" style="996" customWidth="1"/>
    <col min="6928" max="7168" width="12.6640625" style="996"/>
    <col min="7169" max="7178" width="12.6640625" style="996" customWidth="1"/>
    <col min="7179" max="7183" width="13.33203125" style="996" customWidth="1"/>
    <col min="7184" max="7424" width="12.6640625" style="996"/>
    <col min="7425" max="7434" width="12.6640625" style="996" customWidth="1"/>
    <col min="7435" max="7439" width="13.33203125" style="996" customWidth="1"/>
    <col min="7440" max="7680" width="12.6640625" style="996"/>
    <col min="7681" max="7690" width="12.6640625" style="996" customWidth="1"/>
    <col min="7691" max="7695" width="13.33203125" style="996" customWidth="1"/>
    <col min="7696" max="7936" width="12.6640625" style="996"/>
    <col min="7937" max="7946" width="12.6640625" style="996" customWidth="1"/>
    <col min="7947" max="7951" width="13.33203125" style="996" customWidth="1"/>
    <col min="7952" max="8192" width="12.6640625" style="996"/>
    <col min="8193" max="8202" width="12.6640625" style="996" customWidth="1"/>
    <col min="8203" max="8207" width="13.33203125" style="996" customWidth="1"/>
    <col min="8208" max="8448" width="12.6640625" style="996"/>
    <col min="8449" max="8458" width="12.6640625" style="996" customWidth="1"/>
    <col min="8459" max="8463" width="13.33203125" style="996" customWidth="1"/>
    <col min="8464" max="8704" width="12.6640625" style="996"/>
    <col min="8705" max="8714" width="12.6640625" style="996" customWidth="1"/>
    <col min="8715" max="8719" width="13.33203125" style="996" customWidth="1"/>
    <col min="8720" max="8960" width="12.6640625" style="996"/>
    <col min="8961" max="8970" width="12.6640625" style="996" customWidth="1"/>
    <col min="8971" max="8975" width="13.33203125" style="996" customWidth="1"/>
    <col min="8976" max="9216" width="12.6640625" style="996"/>
    <col min="9217" max="9226" width="12.6640625" style="996" customWidth="1"/>
    <col min="9227" max="9231" width="13.33203125" style="996" customWidth="1"/>
    <col min="9232" max="9472" width="12.6640625" style="996"/>
    <col min="9473" max="9482" width="12.6640625" style="996" customWidth="1"/>
    <col min="9483" max="9487" width="13.33203125" style="996" customWidth="1"/>
    <col min="9488" max="9728" width="12.6640625" style="996"/>
    <col min="9729" max="9738" width="12.6640625" style="996" customWidth="1"/>
    <col min="9739" max="9743" width="13.33203125" style="996" customWidth="1"/>
    <col min="9744" max="9984" width="12.6640625" style="996"/>
    <col min="9985" max="9994" width="12.6640625" style="996" customWidth="1"/>
    <col min="9995" max="9999" width="13.33203125" style="996" customWidth="1"/>
    <col min="10000" max="10240" width="12.6640625" style="996"/>
    <col min="10241" max="10250" width="12.6640625" style="996" customWidth="1"/>
    <col min="10251" max="10255" width="13.33203125" style="996" customWidth="1"/>
    <col min="10256" max="10496" width="12.6640625" style="996"/>
    <col min="10497" max="10506" width="12.6640625" style="996" customWidth="1"/>
    <col min="10507" max="10511" width="13.33203125" style="996" customWidth="1"/>
    <col min="10512" max="10752" width="12.6640625" style="996"/>
    <col min="10753" max="10762" width="12.6640625" style="996" customWidth="1"/>
    <col min="10763" max="10767" width="13.33203125" style="996" customWidth="1"/>
    <col min="10768" max="11008" width="12.6640625" style="996"/>
    <col min="11009" max="11018" width="12.6640625" style="996" customWidth="1"/>
    <col min="11019" max="11023" width="13.33203125" style="996" customWidth="1"/>
    <col min="11024" max="11264" width="12.6640625" style="996"/>
    <col min="11265" max="11274" width="12.6640625" style="996" customWidth="1"/>
    <col min="11275" max="11279" width="13.33203125" style="996" customWidth="1"/>
    <col min="11280" max="11520" width="12.6640625" style="996"/>
    <col min="11521" max="11530" width="12.6640625" style="996" customWidth="1"/>
    <col min="11531" max="11535" width="13.33203125" style="996" customWidth="1"/>
    <col min="11536" max="11776" width="12.6640625" style="996"/>
    <col min="11777" max="11786" width="12.6640625" style="996" customWidth="1"/>
    <col min="11787" max="11791" width="13.33203125" style="996" customWidth="1"/>
    <col min="11792" max="12032" width="12.6640625" style="996"/>
    <col min="12033" max="12042" width="12.6640625" style="996" customWidth="1"/>
    <col min="12043" max="12047" width="13.33203125" style="996" customWidth="1"/>
    <col min="12048" max="12288" width="12.6640625" style="996"/>
    <col min="12289" max="12298" width="12.6640625" style="996" customWidth="1"/>
    <col min="12299" max="12303" width="13.33203125" style="996" customWidth="1"/>
    <col min="12304" max="12544" width="12.6640625" style="996"/>
    <col min="12545" max="12554" width="12.6640625" style="996" customWidth="1"/>
    <col min="12555" max="12559" width="13.33203125" style="996" customWidth="1"/>
    <col min="12560" max="12800" width="12.6640625" style="996"/>
    <col min="12801" max="12810" width="12.6640625" style="996" customWidth="1"/>
    <col min="12811" max="12815" width="13.33203125" style="996" customWidth="1"/>
    <col min="12816" max="13056" width="12.6640625" style="996"/>
    <col min="13057" max="13066" width="12.6640625" style="996" customWidth="1"/>
    <col min="13067" max="13071" width="13.33203125" style="996" customWidth="1"/>
    <col min="13072" max="13312" width="12.6640625" style="996"/>
    <col min="13313" max="13322" width="12.6640625" style="996" customWidth="1"/>
    <col min="13323" max="13327" width="13.33203125" style="996" customWidth="1"/>
    <col min="13328" max="13568" width="12.6640625" style="996"/>
    <col min="13569" max="13578" width="12.6640625" style="996" customWidth="1"/>
    <col min="13579" max="13583" width="13.33203125" style="996" customWidth="1"/>
    <col min="13584" max="13824" width="12.6640625" style="996"/>
    <col min="13825" max="13834" width="12.6640625" style="996" customWidth="1"/>
    <col min="13835" max="13839" width="13.33203125" style="996" customWidth="1"/>
    <col min="13840" max="14080" width="12.6640625" style="996"/>
    <col min="14081" max="14090" width="12.6640625" style="996" customWidth="1"/>
    <col min="14091" max="14095" width="13.33203125" style="996" customWidth="1"/>
    <col min="14096" max="14336" width="12.6640625" style="996"/>
    <col min="14337" max="14346" width="12.6640625" style="996" customWidth="1"/>
    <col min="14347" max="14351" width="13.33203125" style="996" customWidth="1"/>
    <col min="14352" max="14592" width="12.6640625" style="996"/>
    <col min="14593" max="14602" width="12.6640625" style="996" customWidth="1"/>
    <col min="14603" max="14607" width="13.33203125" style="996" customWidth="1"/>
    <col min="14608" max="14848" width="12.6640625" style="996"/>
    <col min="14849" max="14858" width="12.6640625" style="996" customWidth="1"/>
    <col min="14859" max="14863" width="13.33203125" style="996" customWidth="1"/>
    <col min="14864" max="15104" width="12.6640625" style="996"/>
    <col min="15105" max="15114" width="12.6640625" style="996" customWidth="1"/>
    <col min="15115" max="15119" width="13.33203125" style="996" customWidth="1"/>
    <col min="15120" max="15360" width="12.6640625" style="996"/>
    <col min="15361" max="15370" width="12.6640625" style="996" customWidth="1"/>
    <col min="15371" max="15375" width="13.33203125" style="996" customWidth="1"/>
    <col min="15376" max="15616" width="12.6640625" style="996"/>
    <col min="15617" max="15626" width="12.6640625" style="996" customWidth="1"/>
    <col min="15627" max="15631" width="13.33203125" style="996" customWidth="1"/>
    <col min="15632" max="15872" width="12.6640625" style="996"/>
    <col min="15873" max="15882" width="12.6640625" style="996" customWidth="1"/>
    <col min="15883" max="15887" width="13.33203125" style="996" customWidth="1"/>
    <col min="15888" max="16128" width="12.6640625" style="996"/>
    <col min="16129" max="16138" width="12.6640625" style="996" customWidth="1"/>
    <col min="16139" max="16143" width="13.33203125" style="996" customWidth="1"/>
    <col min="16144" max="16384" width="12.6640625" style="996"/>
  </cols>
  <sheetData>
    <row r="1" spans="1:12" ht="36.75" customHeight="1" x14ac:dyDescent="0.35">
      <c r="A1" s="1627" t="s">
        <v>738</v>
      </c>
      <c r="B1" s="1627"/>
      <c r="C1" s="1627"/>
      <c r="D1" s="1627"/>
      <c r="E1" s="1627"/>
      <c r="F1" s="1627"/>
      <c r="G1" s="1627"/>
      <c r="H1" s="1627"/>
    </row>
    <row r="2" spans="1:12" ht="12" customHeight="1" thickBot="1" x14ac:dyDescent="0.4">
      <c r="A2" s="985"/>
      <c r="B2" s="985"/>
      <c r="C2" s="1018"/>
      <c r="D2" s="1018"/>
      <c r="E2" s="1018"/>
      <c r="F2" s="1018"/>
      <c r="G2" s="1018"/>
      <c r="H2" s="1018"/>
    </row>
    <row r="3" spans="1:12" ht="25.5" customHeight="1" x14ac:dyDescent="0.35">
      <c r="A3" s="1635" t="s">
        <v>130</v>
      </c>
      <c r="B3" s="1628" t="s">
        <v>190</v>
      </c>
      <c r="C3" s="1631" t="s">
        <v>85</v>
      </c>
      <c r="D3" s="1631"/>
      <c r="E3" s="1631" t="s">
        <v>134</v>
      </c>
      <c r="F3" s="1631"/>
      <c r="G3" s="1631"/>
      <c r="H3" s="1633"/>
    </row>
    <row r="4" spans="1:12" ht="25.5" customHeight="1" x14ac:dyDescent="0.35">
      <c r="A4" s="1636"/>
      <c r="B4" s="1629"/>
      <c r="C4" s="1632"/>
      <c r="D4" s="1632"/>
      <c r="E4" s="1632" t="s">
        <v>135</v>
      </c>
      <c r="F4" s="1632"/>
      <c r="G4" s="1632" t="s">
        <v>136</v>
      </c>
      <c r="H4" s="1634"/>
    </row>
    <row r="5" spans="1:12" ht="25.5" customHeight="1" thickBot="1" x14ac:dyDescent="0.4">
      <c r="A5" s="1637"/>
      <c r="B5" s="1630"/>
      <c r="C5" s="1019" t="s">
        <v>87</v>
      </c>
      <c r="D5" s="1019" t="s">
        <v>372</v>
      </c>
      <c r="E5" s="1019" t="s">
        <v>87</v>
      </c>
      <c r="F5" s="1019" t="s">
        <v>404</v>
      </c>
      <c r="G5" s="1019" t="s">
        <v>87</v>
      </c>
      <c r="H5" s="1020" t="s">
        <v>403</v>
      </c>
    </row>
    <row r="6" spans="1:12" ht="36.75" customHeight="1" x14ac:dyDescent="0.35">
      <c r="A6" s="988"/>
      <c r="B6" s="989" t="s">
        <v>215</v>
      </c>
      <c r="C6" s="1076">
        <v>9783</v>
      </c>
      <c r="D6" s="1077">
        <f t="shared" ref="D6:D16" si="0">C6/$K$9*100000</f>
        <v>235.23708738830564</v>
      </c>
      <c r="E6" s="1078">
        <v>4435</v>
      </c>
      <c r="F6" s="1077">
        <f t="shared" ref="F6:F16" si="1">E6/$K$10*100000</f>
        <v>212.61295812459551</v>
      </c>
      <c r="G6" s="1079">
        <v>5348</v>
      </c>
      <c r="H6" s="1080">
        <f t="shared" ref="H6:H16" si="2">G6/$K$11*100000</f>
        <v>258.00438337290075</v>
      </c>
      <c r="I6" s="1102"/>
      <c r="J6" s="1103"/>
      <c r="K6" s="1103"/>
      <c r="L6" s="997"/>
    </row>
    <row r="7" spans="1:12" ht="23.25" customHeight="1" x14ac:dyDescent="0.35">
      <c r="A7" s="465" t="s">
        <v>139</v>
      </c>
      <c r="B7" s="990" t="s">
        <v>184</v>
      </c>
      <c r="C7" s="1081">
        <v>667</v>
      </c>
      <c r="D7" s="289">
        <f t="shared" si="0"/>
        <v>16.03834583338443</v>
      </c>
      <c r="E7" s="1082">
        <v>408</v>
      </c>
      <c r="F7" s="289">
        <f t="shared" si="1"/>
        <v>19.559433351710254</v>
      </c>
      <c r="G7" s="1083">
        <v>259</v>
      </c>
      <c r="H7" s="290">
        <f t="shared" si="2"/>
        <v>12.494976681671897</v>
      </c>
      <c r="I7" s="1104"/>
      <c r="J7" s="1105"/>
      <c r="K7" s="1105"/>
      <c r="L7" s="999"/>
    </row>
    <row r="8" spans="1:12" ht="23.25" customHeight="1" x14ac:dyDescent="0.35">
      <c r="A8" s="283" t="s">
        <v>141</v>
      </c>
      <c r="B8" s="991" t="s">
        <v>185</v>
      </c>
      <c r="C8" s="1081">
        <v>653</v>
      </c>
      <c r="D8" s="289">
        <f t="shared" si="0"/>
        <v>15.701708889355372</v>
      </c>
      <c r="E8" s="1082">
        <v>314</v>
      </c>
      <c r="F8" s="289">
        <f t="shared" si="1"/>
        <v>15.053093314796616</v>
      </c>
      <c r="G8" s="1083">
        <v>339</v>
      </c>
      <c r="H8" s="290">
        <f t="shared" si="2"/>
        <v>16.354428938558968</v>
      </c>
      <c r="I8" s="1104"/>
      <c r="J8" s="1105"/>
      <c r="K8" s="1105"/>
      <c r="L8" s="999"/>
    </row>
    <row r="9" spans="1:12" ht="23.25" customHeight="1" x14ac:dyDescent="0.35">
      <c r="A9" s="285" t="s">
        <v>159</v>
      </c>
      <c r="B9" s="990" t="s">
        <v>216</v>
      </c>
      <c r="C9" s="1081">
        <v>202</v>
      </c>
      <c r="D9" s="289">
        <f t="shared" si="0"/>
        <v>4.8571901924192726</v>
      </c>
      <c r="E9" s="1082">
        <v>117</v>
      </c>
      <c r="F9" s="289">
        <f t="shared" si="1"/>
        <v>5.6089551523286758</v>
      </c>
      <c r="G9" s="1083">
        <v>85</v>
      </c>
      <c r="H9" s="290">
        <f t="shared" si="2"/>
        <v>4.1006680229425143</v>
      </c>
      <c r="I9" s="1104"/>
      <c r="J9" s="1105" t="s">
        <v>145</v>
      </c>
      <c r="K9" s="1105">
        <v>4158783</v>
      </c>
      <c r="L9" s="999"/>
    </row>
    <row r="10" spans="1:12" ht="23.25" customHeight="1" x14ac:dyDescent="0.35">
      <c r="A10" s="283" t="s">
        <v>161</v>
      </c>
      <c r="B10" s="991" t="s">
        <v>217</v>
      </c>
      <c r="C10" s="1084">
        <v>271</v>
      </c>
      <c r="D10" s="289">
        <f t="shared" si="0"/>
        <v>6.5163294165624892</v>
      </c>
      <c r="E10" s="1082">
        <v>136</v>
      </c>
      <c r="F10" s="289">
        <f t="shared" si="1"/>
        <v>6.5198111172367508</v>
      </c>
      <c r="G10" s="1083">
        <v>135</v>
      </c>
      <c r="H10" s="290">
        <f t="shared" si="2"/>
        <v>6.512825683496934</v>
      </c>
      <c r="I10" s="1104"/>
      <c r="J10" s="1105" t="s">
        <v>581</v>
      </c>
      <c r="K10" s="1105">
        <v>2085950</v>
      </c>
      <c r="L10" s="999"/>
    </row>
    <row r="11" spans="1:12" ht="23.25" customHeight="1" x14ac:dyDescent="0.35">
      <c r="A11" s="285" t="s">
        <v>162</v>
      </c>
      <c r="B11" s="990" t="s">
        <v>218</v>
      </c>
      <c r="C11" s="1081">
        <v>228</v>
      </c>
      <c r="D11" s="289">
        <f t="shared" si="0"/>
        <v>5.4823730884732385</v>
      </c>
      <c r="E11" s="1082">
        <v>105</v>
      </c>
      <c r="F11" s="289">
        <f t="shared" si="1"/>
        <v>5.0336777008077851</v>
      </c>
      <c r="G11" s="1083">
        <v>123</v>
      </c>
      <c r="H11" s="290">
        <f t="shared" si="2"/>
        <v>5.9339078449638727</v>
      </c>
      <c r="I11" s="1104"/>
      <c r="J11" s="1105" t="s">
        <v>582</v>
      </c>
      <c r="K11" s="1105">
        <v>2072833</v>
      </c>
      <c r="L11" s="999"/>
    </row>
    <row r="12" spans="1:12" ht="23.25" customHeight="1" x14ac:dyDescent="0.35">
      <c r="A12" s="283" t="s">
        <v>164</v>
      </c>
      <c r="B12" s="991" t="s">
        <v>219</v>
      </c>
      <c r="C12" s="1081">
        <v>110</v>
      </c>
      <c r="D12" s="289">
        <f t="shared" si="0"/>
        <v>2.6450045602283168</v>
      </c>
      <c r="E12" s="1082">
        <v>93</v>
      </c>
      <c r="F12" s="289">
        <f t="shared" si="1"/>
        <v>4.4584002492868953</v>
      </c>
      <c r="G12" s="1083">
        <v>17</v>
      </c>
      <c r="H12" s="290">
        <f t="shared" si="2"/>
        <v>0.82013360458850271</v>
      </c>
      <c r="I12" s="1104"/>
      <c r="J12" s="1105" t="s">
        <v>583</v>
      </c>
      <c r="K12" s="1105">
        <v>1524633</v>
      </c>
      <c r="L12" s="999"/>
    </row>
    <row r="13" spans="1:12" ht="23.25" customHeight="1" x14ac:dyDescent="0.35">
      <c r="A13" s="285" t="s">
        <v>149</v>
      </c>
      <c r="B13" s="992" t="s">
        <v>186</v>
      </c>
      <c r="C13" s="1081">
        <v>435</v>
      </c>
      <c r="D13" s="289">
        <f t="shared" si="0"/>
        <v>10.459790760902889</v>
      </c>
      <c r="E13" s="1082">
        <v>264</v>
      </c>
      <c r="F13" s="289">
        <f t="shared" si="1"/>
        <v>12.656103933459574</v>
      </c>
      <c r="G13" s="1083">
        <v>171</v>
      </c>
      <c r="H13" s="290">
        <f t="shared" si="2"/>
        <v>8.2495791990961163</v>
      </c>
      <c r="I13" s="1104"/>
      <c r="J13" s="1105" t="s">
        <v>584</v>
      </c>
      <c r="K13" s="1105">
        <v>1534961</v>
      </c>
      <c r="L13" s="999"/>
    </row>
    <row r="14" spans="1:12" ht="23.25" customHeight="1" x14ac:dyDescent="0.35">
      <c r="A14" s="283" t="s">
        <v>166</v>
      </c>
      <c r="B14" s="991" t="s">
        <v>220</v>
      </c>
      <c r="C14" s="1084">
        <v>403</v>
      </c>
      <c r="D14" s="289">
        <f t="shared" si="0"/>
        <v>9.6903348888364693</v>
      </c>
      <c r="E14" s="1082">
        <v>232</v>
      </c>
      <c r="F14" s="289">
        <f t="shared" si="1"/>
        <v>11.122030729403868</v>
      </c>
      <c r="G14" s="1083">
        <v>171</v>
      </c>
      <c r="H14" s="290">
        <f t="shared" si="2"/>
        <v>8.2495791990961163</v>
      </c>
      <c r="I14" s="1104"/>
      <c r="J14" s="1105" t="s">
        <v>585</v>
      </c>
      <c r="K14" s="1105">
        <v>3059594</v>
      </c>
      <c r="L14" s="999"/>
    </row>
    <row r="15" spans="1:12" ht="23.25" customHeight="1" x14ac:dyDescent="0.35">
      <c r="A15" s="285" t="s">
        <v>151</v>
      </c>
      <c r="B15" s="990" t="s">
        <v>187</v>
      </c>
      <c r="C15" s="1081">
        <v>841</v>
      </c>
      <c r="D15" s="289">
        <f t="shared" si="0"/>
        <v>20.222262137745588</v>
      </c>
      <c r="E15" s="1082">
        <v>418</v>
      </c>
      <c r="F15" s="289">
        <f t="shared" si="1"/>
        <v>20.03883122797766</v>
      </c>
      <c r="G15" s="1083">
        <v>423</v>
      </c>
      <c r="H15" s="290">
        <f t="shared" si="2"/>
        <v>20.406853808290393</v>
      </c>
      <c r="I15" s="1104"/>
      <c r="J15" s="1105"/>
      <c r="K15" s="1105"/>
      <c r="L15" s="999"/>
    </row>
    <row r="16" spans="1:12" ht="23.25" customHeight="1" x14ac:dyDescent="0.35">
      <c r="A16" s="283" t="s">
        <v>153</v>
      </c>
      <c r="B16" s="991" t="s">
        <v>229</v>
      </c>
      <c r="C16" s="1081">
        <v>1311</v>
      </c>
      <c r="D16" s="289">
        <f t="shared" si="0"/>
        <v>31.523645258721118</v>
      </c>
      <c r="E16" s="1082">
        <v>20</v>
      </c>
      <c r="F16" s="289">
        <f t="shared" si="1"/>
        <v>0.9587957525348163</v>
      </c>
      <c r="G16" s="1083">
        <v>1291</v>
      </c>
      <c r="H16" s="290">
        <f t="shared" si="2"/>
        <v>62.281910795515124</v>
      </c>
      <c r="I16" s="1104"/>
      <c r="J16" s="1105"/>
      <c r="K16" s="1105"/>
      <c r="L16" s="999"/>
    </row>
    <row r="17" spans="1:25" ht="23.25" customHeight="1" x14ac:dyDescent="0.35">
      <c r="A17" s="285" t="s">
        <v>167</v>
      </c>
      <c r="B17" s="990" t="s">
        <v>230</v>
      </c>
      <c r="C17" s="1081">
        <v>22</v>
      </c>
      <c r="D17" s="289">
        <f>C17/$K$11*100000</f>
        <v>1.0613493706439447</v>
      </c>
      <c r="E17" s="1082" t="s">
        <v>154</v>
      </c>
      <c r="F17" s="289" t="s">
        <v>154</v>
      </c>
      <c r="G17" s="1083">
        <v>22</v>
      </c>
      <c r="H17" s="290">
        <v>1.1000000000000001</v>
      </c>
      <c r="I17" s="1104"/>
      <c r="J17" s="1105"/>
      <c r="K17" s="1105"/>
      <c r="L17" s="999"/>
    </row>
    <row r="18" spans="1:25" ht="23.25" customHeight="1" x14ac:dyDescent="0.35">
      <c r="A18" s="283" t="s">
        <v>168</v>
      </c>
      <c r="B18" s="991" t="s">
        <v>231</v>
      </c>
      <c r="C18" s="1081">
        <v>20</v>
      </c>
      <c r="D18" s="289">
        <f>C18/$K$11*100000</f>
        <v>0.96486306422176804</v>
      </c>
      <c r="E18" s="1082" t="s">
        <v>154</v>
      </c>
      <c r="F18" s="289" t="s">
        <v>154</v>
      </c>
      <c r="G18" s="1083">
        <v>20</v>
      </c>
      <c r="H18" s="290">
        <v>1</v>
      </c>
      <c r="I18" s="1104"/>
      <c r="J18" s="1105"/>
      <c r="K18" s="1105"/>
      <c r="L18" s="999"/>
    </row>
    <row r="19" spans="1:25" ht="23.25" customHeight="1" x14ac:dyDescent="0.35">
      <c r="A19" s="285" t="s">
        <v>155</v>
      </c>
      <c r="B19" s="990" t="s">
        <v>364</v>
      </c>
      <c r="C19" s="1081">
        <v>683</v>
      </c>
      <c r="D19" s="289">
        <f>C19/K11*100000</f>
        <v>32.950073643173376</v>
      </c>
      <c r="E19" s="1082" t="s">
        <v>154</v>
      </c>
      <c r="F19" s="289" t="s">
        <v>154</v>
      </c>
      <c r="G19" s="1083">
        <v>683</v>
      </c>
      <c r="H19" s="290">
        <v>33</v>
      </c>
      <c r="I19" s="1104" t="s">
        <v>586</v>
      </c>
      <c r="J19" s="1106">
        <f>C15+C29</f>
        <v>887</v>
      </c>
      <c r="K19" s="1107">
        <f>J19/K9*100000</f>
        <v>21.328354953841064</v>
      </c>
      <c r="L19" s="999"/>
      <c r="M19" s="999"/>
      <c r="N19" s="999"/>
      <c r="O19" s="999"/>
      <c r="P19" s="999"/>
      <c r="Q19" s="999"/>
    </row>
    <row r="20" spans="1:25" ht="23.25" customHeight="1" x14ac:dyDescent="0.35">
      <c r="A20" s="283" t="s">
        <v>170</v>
      </c>
      <c r="B20" s="991" t="s">
        <v>232</v>
      </c>
      <c r="C20" s="1081">
        <v>295</v>
      </c>
      <c r="D20" s="289">
        <f>C20/$K$11*100000</f>
        <v>14.231730197271077</v>
      </c>
      <c r="E20" s="1082" t="s">
        <v>154</v>
      </c>
      <c r="F20" s="289" t="s">
        <v>154</v>
      </c>
      <c r="G20" s="1083">
        <v>295</v>
      </c>
      <c r="H20" s="290">
        <v>14.2</v>
      </c>
      <c r="I20" s="1104" t="s">
        <v>148</v>
      </c>
      <c r="J20" s="1105">
        <f>E15+E29</f>
        <v>447</v>
      </c>
      <c r="K20" s="1108">
        <f>J20/K10*100000</f>
        <v>21.429085069153142</v>
      </c>
      <c r="L20" s="999"/>
    </row>
    <row r="21" spans="1:25" ht="23.25" customHeight="1" x14ac:dyDescent="0.35">
      <c r="A21" s="285" t="s">
        <v>171</v>
      </c>
      <c r="B21" s="990" t="s">
        <v>233</v>
      </c>
      <c r="C21" s="1081">
        <v>154</v>
      </c>
      <c r="D21" s="289">
        <f>C21/$K$11*100000</f>
        <v>7.4294455945076132</v>
      </c>
      <c r="E21" s="1082" t="s">
        <v>154</v>
      </c>
      <c r="F21" s="289" t="s">
        <v>154</v>
      </c>
      <c r="G21" s="1083">
        <v>154</v>
      </c>
      <c r="H21" s="290">
        <v>7.4</v>
      </c>
      <c r="I21" s="1104" t="s">
        <v>150</v>
      </c>
      <c r="J21" s="1105">
        <f>G15+G29</f>
        <v>440</v>
      </c>
      <c r="K21" s="1108">
        <f>J21/K11*100000</f>
        <v>21.226987412878895</v>
      </c>
      <c r="L21" s="999"/>
    </row>
    <row r="22" spans="1:25" ht="23.25" customHeight="1" x14ac:dyDescent="0.35">
      <c r="A22" s="283" t="s">
        <v>156</v>
      </c>
      <c r="B22" s="991" t="s">
        <v>228</v>
      </c>
      <c r="C22" s="1085">
        <v>1056</v>
      </c>
      <c r="D22" s="289">
        <f>C22/K10*100000</f>
        <v>50.624415733838298</v>
      </c>
      <c r="E22" s="1086">
        <v>1056</v>
      </c>
      <c r="F22" s="289">
        <v>50.6</v>
      </c>
      <c r="G22" s="1086" t="s">
        <v>154</v>
      </c>
      <c r="H22" s="290" t="s">
        <v>154</v>
      </c>
      <c r="I22" s="1104"/>
      <c r="J22" s="1105"/>
      <c r="K22" s="1105"/>
      <c r="L22" s="999"/>
    </row>
    <row r="23" spans="1:25" ht="23.25" customHeight="1" x14ac:dyDescent="0.35">
      <c r="A23" s="285" t="s">
        <v>172</v>
      </c>
      <c r="B23" s="992" t="s">
        <v>222</v>
      </c>
      <c r="C23" s="1081">
        <v>215</v>
      </c>
      <c r="D23" s="289">
        <f>C23/$K$9*100000</f>
        <v>5.1697816404462555</v>
      </c>
      <c r="E23" s="1082">
        <v>144</v>
      </c>
      <c r="F23" s="289">
        <f>E23/$K$10*100000</f>
        <v>6.903329418250677</v>
      </c>
      <c r="G23" s="1083">
        <v>71</v>
      </c>
      <c r="H23" s="290">
        <f>G23/$K$11*100000</f>
        <v>3.4252638779872764</v>
      </c>
      <c r="I23" s="1104"/>
      <c r="J23" s="1105"/>
      <c r="K23" s="1105"/>
      <c r="L23" s="999"/>
    </row>
    <row r="24" spans="1:25" ht="23.25" customHeight="1" x14ac:dyDescent="0.35">
      <c r="A24" s="283" t="s">
        <v>174</v>
      </c>
      <c r="B24" s="991" t="s">
        <v>223</v>
      </c>
      <c r="C24" s="1081">
        <v>134</v>
      </c>
      <c r="D24" s="289">
        <f t="shared" ref="D24:D30" si="3">C24/$K$9*100000</f>
        <v>3.2220964642781316</v>
      </c>
      <c r="E24" s="1082">
        <v>94</v>
      </c>
      <c r="F24" s="289">
        <f t="shared" ref="F24:F30" si="4">E24/$K$10*100000</f>
        <v>4.5063400369136364</v>
      </c>
      <c r="G24" s="1083">
        <v>40</v>
      </c>
      <c r="H24" s="290">
        <f t="shared" ref="H24:H30" si="5">G24/$K$11*100000</f>
        <v>1.9297261284435361</v>
      </c>
      <c r="I24" s="1104"/>
      <c r="J24" s="1105"/>
      <c r="K24" s="1105"/>
      <c r="L24" s="999"/>
    </row>
    <row r="25" spans="1:25" ht="23.25" customHeight="1" x14ac:dyDescent="0.35">
      <c r="A25" s="285" t="s">
        <v>176</v>
      </c>
      <c r="B25" s="990" t="s">
        <v>224</v>
      </c>
      <c r="C25" s="1081">
        <v>181</v>
      </c>
      <c r="D25" s="289">
        <f t="shared" si="3"/>
        <v>4.3522347763756848</v>
      </c>
      <c r="E25" s="1082">
        <v>92</v>
      </c>
      <c r="F25" s="289">
        <f t="shared" si="4"/>
        <v>4.410460461660155</v>
      </c>
      <c r="G25" s="1083">
        <v>89</v>
      </c>
      <c r="H25" s="290">
        <f t="shared" si="5"/>
        <v>4.2936406357868675</v>
      </c>
      <c r="I25" s="1104"/>
      <c r="J25" s="1105">
        <f>C15+C29</f>
        <v>887</v>
      </c>
    </row>
    <row r="26" spans="1:25" ht="23.25" customHeight="1" x14ac:dyDescent="0.35">
      <c r="A26" s="283" t="s">
        <v>178</v>
      </c>
      <c r="B26" s="991" t="s">
        <v>325</v>
      </c>
      <c r="C26" s="1081">
        <v>266</v>
      </c>
      <c r="D26" s="289">
        <f t="shared" si="3"/>
        <v>6.3961019365521112</v>
      </c>
      <c r="E26" s="1082">
        <v>43</v>
      </c>
      <c r="F26" s="289">
        <f t="shared" si="4"/>
        <v>2.0614108679498551</v>
      </c>
      <c r="G26" s="1083">
        <v>223</v>
      </c>
      <c r="H26" s="290">
        <f t="shared" si="5"/>
        <v>10.758223166072712</v>
      </c>
      <c r="I26" s="1104"/>
      <c r="J26" s="1108">
        <f>J25/K9*100000</f>
        <v>21.328354953841064</v>
      </c>
    </row>
    <row r="27" spans="1:25" ht="23.25" customHeight="1" x14ac:dyDescent="0.35">
      <c r="A27" s="285" t="s">
        <v>180</v>
      </c>
      <c r="B27" s="992" t="s">
        <v>225</v>
      </c>
      <c r="C27" s="1081">
        <v>239</v>
      </c>
      <c r="D27" s="289">
        <f t="shared" si="3"/>
        <v>5.7468735444960704</v>
      </c>
      <c r="E27" s="1082">
        <v>144</v>
      </c>
      <c r="F27" s="289">
        <f t="shared" si="4"/>
        <v>6.903329418250677</v>
      </c>
      <c r="G27" s="1083">
        <v>95</v>
      </c>
      <c r="H27" s="290">
        <f t="shared" si="5"/>
        <v>4.5830995550533977</v>
      </c>
      <c r="I27" s="1104"/>
      <c r="J27" s="1105"/>
      <c r="S27" s="1000"/>
      <c r="T27" s="1000"/>
      <c r="U27" s="1000"/>
      <c r="V27" s="1000"/>
      <c r="W27" s="1000"/>
      <c r="X27" s="1000"/>
      <c r="Y27" s="1000"/>
    </row>
    <row r="28" spans="1:25" ht="23.25" customHeight="1" x14ac:dyDescent="0.35">
      <c r="A28" s="283" t="s">
        <v>182</v>
      </c>
      <c r="B28" s="994" t="s">
        <v>226</v>
      </c>
      <c r="C28" s="1081">
        <v>245</v>
      </c>
      <c r="D28" s="289">
        <f t="shared" si="3"/>
        <v>5.8911465205085243</v>
      </c>
      <c r="E28" s="1082">
        <v>121</v>
      </c>
      <c r="F28" s="289">
        <f t="shared" si="4"/>
        <v>5.8007143028356385</v>
      </c>
      <c r="G28" s="1083">
        <v>124</v>
      </c>
      <c r="H28" s="290">
        <f t="shared" si="5"/>
        <v>5.9821509981749612</v>
      </c>
      <c r="I28" s="1104"/>
      <c r="J28" s="1105"/>
      <c r="K28" s="1105"/>
      <c r="L28" s="999"/>
      <c r="M28" s="1000"/>
      <c r="N28" s="1001"/>
      <c r="O28" s="1001"/>
      <c r="P28" s="1001"/>
      <c r="Q28" s="1001"/>
      <c r="R28" s="1001"/>
      <c r="S28" s="1001"/>
      <c r="T28" s="1001"/>
      <c r="U28" s="1001"/>
      <c r="V28" s="1001"/>
      <c r="W28" s="1001"/>
      <c r="X28" s="1001"/>
      <c r="Y28" s="1001"/>
    </row>
    <row r="29" spans="1:25" ht="23.25" customHeight="1" x14ac:dyDescent="0.35">
      <c r="A29" s="283"/>
      <c r="B29" s="994" t="s">
        <v>375</v>
      </c>
      <c r="C29" s="1081">
        <v>46</v>
      </c>
      <c r="D29" s="289">
        <f t="shared" si="3"/>
        <v>1.1060928160954779</v>
      </c>
      <c r="E29" s="1082">
        <v>29</v>
      </c>
      <c r="F29" s="289">
        <f t="shared" si="4"/>
        <v>1.3902538411754835</v>
      </c>
      <c r="G29" s="1083">
        <v>17</v>
      </c>
      <c r="H29" s="290">
        <f t="shared" si="5"/>
        <v>0.82013360458850271</v>
      </c>
      <c r="I29" s="1104"/>
      <c r="J29" s="1105"/>
      <c r="K29" s="1105"/>
      <c r="L29" s="999"/>
      <c r="M29" s="1000"/>
      <c r="N29" s="1000"/>
      <c r="O29" s="1000"/>
      <c r="P29" s="1000"/>
      <c r="Q29" s="1000"/>
      <c r="R29" s="1000"/>
      <c r="S29" s="1000"/>
      <c r="T29" s="1000"/>
      <c r="U29" s="1000"/>
      <c r="V29" s="1000"/>
      <c r="W29" s="1000"/>
      <c r="X29" s="1000"/>
      <c r="Y29" s="1000"/>
    </row>
    <row r="30" spans="1:25" ht="23.25" customHeight="1" thickBot="1" x14ac:dyDescent="0.4">
      <c r="A30" s="293"/>
      <c r="B30" s="995" t="s">
        <v>622</v>
      </c>
      <c r="C30" s="1087">
        <v>1106</v>
      </c>
      <c r="D30" s="944">
        <f t="shared" si="3"/>
        <v>26.594318578295621</v>
      </c>
      <c r="E30" s="1088">
        <v>605</v>
      </c>
      <c r="F30" s="944">
        <f t="shared" si="4"/>
        <v>29.003571514178191</v>
      </c>
      <c r="G30" s="1089">
        <v>501</v>
      </c>
      <c r="H30" s="946">
        <f t="shared" si="5"/>
        <v>24.169819758755288</v>
      </c>
      <c r="I30" s="1104"/>
      <c r="J30" s="1105"/>
      <c r="K30" s="1105"/>
      <c r="L30" s="999"/>
      <c r="M30" s="1000"/>
      <c r="N30" s="1000"/>
      <c r="O30" s="1000"/>
      <c r="P30" s="1000"/>
      <c r="Q30" s="1000"/>
      <c r="R30" s="1000"/>
      <c r="S30" s="1000"/>
      <c r="T30" s="1000"/>
      <c r="U30" s="1000"/>
      <c r="V30" s="1000"/>
      <c r="W30" s="1000"/>
      <c r="X30" s="1000"/>
      <c r="Y30" s="1000"/>
    </row>
    <row r="31" spans="1:25" ht="21.75" customHeight="1" thickTop="1" x14ac:dyDescent="0.35">
      <c r="A31" s="1639" t="s">
        <v>528</v>
      </c>
      <c r="B31" s="1639"/>
      <c r="C31" s="1639"/>
      <c r="D31" s="1639"/>
      <c r="E31" s="1639"/>
      <c r="F31" s="1639"/>
      <c r="G31" s="1639"/>
      <c r="H31" s="1639"/>
      <c r="I31" s="1104"/>
      <c r="J31" s="1105"/>
      <c r="K31" s="1105"/>
      <c r="L31" s="999"/>
      <c r="M31" s="1002"/>
      <c r="N31" s="1002"/>
      <c r="O31" s="1002"/>
      <c r="P31" s="1002"/>
      <c r="Q31" s="1002"/>
      <c r="R31" s="1002"/>
      <c r="S31" s="1002"/>
      <c r="T31" s="1002"/>
      <c r="U31" s="1002"/>
      <c r="V31" s="1002"/>
      <c r="W31" s="1002"/>
      <c r="X31" s="1002"/>
      <c r="Y31" s="1002"/>
    </row>
    <row r="32" spans="1:25" ht="18.75" customHeight="1" x14ac:dyDescent="0.35">
      <c r="A32" s="2085" t="s">
        <v>373</v>
      </c>
      <c r="B32" s="2085"/>
      <c r="C32" s="2085"/>
      <c r="D32" s="2085"/>
      <c r="E32" s="2085"/>
      <c r="F32" s="2085"/>
      <c r="G32" s="2085"/>
      <c r="H32" s="2085"/>
      <c r="I32" s="1113"/>
      <c r="J32" s="1114"/>
      <c r="K32" s="1114"/>
      <c r="L32" s="1114"/>
      <c r="M32" s="1115"/>
      <c r="N32" s="1115"/>
      <c r="O32" s="1115"/>
      <c r="P32" s="1115"/>
      <c r="Q32" s="1115"/>
      <c r="R32" s="1115"/>
      <c r="S32" s="1115"/>
      <c r="T32" s="1115"/>
      <c r="U32" s="1115"/>
      <c r="V32" s="1115"/>
      <c r="W32" s="1115"/>
      <c r="X32" s="1115"/>
      <c r="Y32" s="1115"/>
    </row>
    <row r="33" spans="1:25" ht="21.75" customHeight="1" x14ac:dyDescent="0.35">
      <c r="A33" s="2085" t="s">
        <v>520</v>
      </c>
      <c r="B33" s="2085"/>
      <c r="C33" s="2085"/>
      <c r="D33" s="2085"/>
      <c r="E33" s="2085"/>
      <c r="F33" s="2085"/>
      <c r="G33" s="2085"/>
      <c r="H33" s="2085"/>
      <c r="I33" s="1113"/>
      <c r="J33" s="1114"/>
      <c r="K33" s="1114"/>
      <c r="L33" s="1114"/>
      <c r="M33" s="1115"/>
      <c r="N33" s="1115"/>
      <c r="O33" s="1115"/>
      <c r="P33" s="1115"/>
      <c r="Q33" s="1115"/>
      <c r="R33" s="1115"/>
      <c r="S33" s="1115"/>
      <c r="T33" s="1115"/>
      <c r="U33" s="1115"/>
      <c r="V33" s="1115"/>
      <c r="W33" s="1115"/>
      <c r="X33" s="1115"/>
      <c r="Y33" s="1115"/>
    </row>
    <row r="34" spans="1:25" ht="21.75" customHeight="1" x14ac:dyDescent="0.35">
      <c r="A34" s="2085" t="s">
        <v>247</v>
      </c>
      <c r="B34" s="2085"/>
      <c r="C34" s="2085"/>
      <c r="D34" s="2085"/>
      <c r="E34" s="2085"/>
      <c r="F34" s="2085"/>
      <c r="G34" s="2085"/>
      <c r="H34" s="2085"/>
      <c r="I34" s="996"/>
      <c r="J34" s="996"/>
      <c r="K34" s="1003"/>
      <c r="L34" s="993"/>
      <c r="M34" s="993"/>
      <c r="N34" s="993"/>
      <c r="O34" s="993"/>
      <c r="P34" s="993"/>
      <c r="Q34" s="993"/>
      <c r="R34" s="993"/>
      <c r="S34" s="993"/>
      <c r="T34" s="993"/>
      <c r="U34" s="993"/>
      <c r="V34" s="993"/>
      <c r="W34" s="993"/>
      <c r="X34" s="993"/>
    </row>
    <row r="35" spans="1:25" ht="36.75" customHeight="1" x14ac:dyDescent="0.35">
      <c r="K35" s="1109"/>
      <c r="L35" s="993"/>
      <c r="M35" s="993"/>
      <c r="N35" s="993"/>
      <c r="O35" s="993"/>
      <c r="P35" s="993"/>
      <c r="Q35" s="993"/>
      <c r="R35" s="993"/>
      <c r="S35" s="993"/>
      <c r="T35" s="993"/>
      <c r="U35" s="993"/>
      <c r="V35" s="993"/>
      <c r="W35" s="993"/>
      <c r="X35" s="993"/>
    </row>
    <row r="36" spans="1:25" ht="36.75" customHeight="1" x14ac:dyDescent="0.35">
      <c r="A36" s="1638"/>
      <c r="B36" s="1638"/>
      <c r="C36" s="1638"/>
      <c r="D36" s="1638"/>
      <c r="E36" s="1638"/>
      <c r="F36" s="1638"/>
      <c r="G36" s="1638"/>
      <c r="H36" s="1638"/>
      <c r="K36" s="1110"/>
      <c r="L36" s="1005"/>
      <c r="M36" s="1005"/>
      <c r="N36" s="1005"/>
      <c r="O36" s="1005"/>
      <c r="P36" s="1005"/>
      <c r="Q36" s="1005"/>
      <c r="S36" s="993"/>
      <c r="T36" s="993"/>
      <c r="U36" s="993"/>
      <c r="V36" s="993"/>
      <c r="W36" s="993"/>
      <c r="X36" s="993"/>
    </row>
    <row r="37" spans="1:25" ht="36.75" customHeight="1" x14ac:dyDescent="0.35">
      <c r="A37" s="1006"/>
      <c r="K37" s="1111"/>
      <c r="L37" s="1007"/>
      <c r="M37" s="1007"/>
      <c r="N37" s="1007"/>
      <c r="O37" s="1007"/>
      <c r="P37" s="1007"/>
      <c r="Q37" s="1004"/>
    </row>
    <row r="38" spans="1:25" ht="36.75" customHeight="1" x14ac:dyDescent="0.35">
      <c r="A38" s="1008" t="s">
        <v>95</v>
      </c>
      <c r="K38" s="1111"/>
      <c r="L38" s="1009"/>
      <c r="M38" s="1010"/>
      <c r="N38" s="1009"/>
      <c r="O38" s="1010"/>
      <c r="P38" s="1011"/>
      <c r="Q38" s="1004"/>
    </row>
    <row r="39" spans="1:25" ht="36.75" customHeight="1" x14ac:dyDescent="0.35">
      <c r="A39" s="1008" t="s">
        <v>227</v>
      </c>
      <c r="K39" s="1112"/>
      <c r="L39" s="1013"/>
      <c r="M39" s="1014"/>
      <c r="N39" s="1013"/>
      <c r="O39" s="1014"/>
      <c r="P39" s="1015"/>
    </row>
    <row r="40" spans="1:25" ht="36.75" customHeight="1" x14ac:dyDescent="0.35">
      <c r="A40" s="1016"/>
    </row>
    <row r="41" spans="1:25" ht="36.75" customHeight="1" x14ac:dyDescent="0.35">
      <c r="A41" s="1016"/>
      <c r="B41" s="1012"/>
      <c r="C41" s="1013"/>
      <c r="D41" s="1014"/>
      <c r="E41" s="1013"/>
      <c r="F41" s="1014"/>
      <c r="G41" s="1015"/>
    </row>
    <row r="42" spans="1:25" ht="36.75" customHeight="1" x14ac:dyDescent="0.35">
      <c r="A42" s="1016"/>
      <c r="B42" s="1012"/>
      <c r="C42" s="1013"/>
      <c r="D42" s="1014"/>
      <c r="E42" s="1013"/>
      <c r="F42" s="1014"/>
      <c r="G42" s="1015"/>
    </row>
    <row r="43" spans="1:25" ht="36.75" customHeight="1" x14ac:dyDescent="0.35">
      <c r="A43" s="1016"/>
      <c r="B43" s="1012"/>
      <c r="C43" s="1013"/>
      <c r="D43" s="1014"/>
      <c r="E43" s="1013"/>
      <c r="F43" s="1014"/>
      <c r="G43" s="1015"/>
    </row>
    <row r="44" spans="1:25" ht="36.75" customHeight="1" x14ac:dyDescent="0.35">
      <c r="A44" s="1016"/>
      <c r="B44" s="1012"/>
      <c r="C44" s="1013"/>
      <c r="D44" s="1014"/>
      <c r="E44" s="1013"/>
      <c r="F44" s="1014"/>
      <c r="G44" s="1015"/>
    </row>
    <row r="45" spans="1:25" ht="36.75" customHeight="1" x14ac:dyDescent="0.35">
      <c r="A45" s="1016"/>
      <c r="B45" s="1012"/>
      <c r="C45" s="1013"/>
      <c r="D45" s="1014"/>
      <c r="E45" s="1013"/>
      <c r="F45" s="1014"/>
      <c r="G45" s="1015"/>
    </row>
    <row r="46" spans="1:25" ht="36.75" customHeight="1" x14ac:dyDescent="0.35">
      <c r="A46" s="1016"/>
      <c r="B46" s="1012"/>
      <c r="C46" s="1013"/>
      <c r="D46" s="1014"/>
      <c r="E46" s="1013"/>
      <c r="F46" s="1014"/>
      <c r="G46" s="1015"/>
    </row>
    <row r="47" spans="1:25" ht="36.75" customHeight="1" x14ac:dyDescent="0.35">
      <c r="A47" s="1016"/>
      <c r="B47" s="1012"/>
      <c r="C47" s="1013"/>
      <c r="D47" s="1014"/>
      <c r="E47" s="1013"/>
      <c r="F47" s="1014"/>
      <c r="G47" s="1015"/>
    </row>
    <row r="48" spans="1:25" ht="36.75" customHeight="1" x14ac:dyDescent="0.35">
      <c r="A48" s="1016"/>
      <c r="B48" s="1012"/>
      <c r="C48" s="1022"/>
      <c r="D48" s="1022"/>
      <c r="E48" s="1022"/>
      <c r="F48" s="1022"/>
      <c r="G48" s="1022"/>
    </row>
    <row r="49" spans="1:7" ht="36.75" customHeight="1" x14ac:dyDescent="0.35">
      <c r="A49" s="1016"/>
      <c r="B49" s="1012"/>
      <c r="C49" s="1013"/>
      <c r="D49" s="1014"/>
      <c r="E49" s="1013"/>
      <c r="F49" s="1014"/>
      <c r="G49" s="1015"/>
    </row>
    <row r="50" spans="1:7" ht="36.75" customHeight="1" x14ac:dyDescent="0.35">
      <c r="A50" s="1016"/>
      <c r="B50" s="1012"/>
      <c r="C50" s="1013"/>
      <c r="D50" s="1014"/>
      <c r="E50" s="1013"/>
      <c r="F50" s="1014"/>
      <c r="G50" s="1015"/>
    </row>
    <row r="51" spans="1:7" ht="36.75" customHeight="1" x14ac:dyDescent="0.35">
      <c r="A51" s="1016"/>
      <c r="B51" s="1012"/>
      <c r="C51" s="1013"/>
      <c r="D51" s="1014"/>
      <c r="E51" s="1013"/>
      <c r="F51" s="1014"/>
      <c r="G51" s="1015"/>
    </row>
    <row r="52" spans="1:7" ht="36.75" customHeight="1" x14ac:dyDescent="0.35">
      <c r="A52" s="1017"/>
      <c r="B52" s="1012"/>
      <c r="C52" s="1013"/>
      <c r="D52" s="1014"/>
      <c r="E52" s="1013"/>
      <c r="F52" s="1014"/>
      <c r="G52" s="1015"/>
    </row>
  </sheetData>
  <mergeCells count="12">
    <mergeCell ref="A33:H33"/>
    <mergeCell ref="A36:H36"/>
    <mergeCell ref="A31:H31"/>
    <mergeCell ref="A32:H32"/>
    <mergeCell ref="A34:H34"/>
    <mergeCell ref="A1:H1"/>
    <mergeCell ref="B3:B5"/>
    <mergeCell ref="C3:D4"/>
    <mergeCell ref="E3:H3"/>
    <mergeCell ref="E4:F4"/>
    <mergeCell ref="G4:H4"/>
    <mergeCell ref="A3:A5"/>
  </mergeCells>
  <pageMargins left="0.70866141732283472" right="0.70866141732283472" top="0.74803149606299213" bottom="0.74803149606299213" header="0.31496062992125984" footer="0.31496062992125984"/>
  <pageSetup scale="70" orientation="portrait" r:id="rId1"/>
  <headerFooter>
    <oddFooter>&amp;C5</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sheetPr>
  <dimension ref="A1:Y36"/>
  <sheetViews>
    <sheetView view="pageBreakPreview" topLeftCell="A22" zoomScale="80" zoomScaleNormal="100" zoomScaleSheetLayoutView="80" workbookViewId="0">
      <selection sqref="A1:H1"/>
    </sheetView>
  </sheetViews>
  <sheetFormatPr baseColWidth="10" defaultColWidth="11.44140625" defaultRowHeight="18" x14ac:dyDescent="0.35"/>
  <cols>
    <col min="1" max="1" width="7.109375" style="65" customWidth="1"/>
    <col min="2" max="2" width="49.6640625" style="51" customWidth="1"/>
    <col min="3" max="8" width="10" style="51" customWidth="1"/>
    <col min="9" max="9" width="13.5546875" style="177" bestFit="1" customWidth="1"/>
    <col min="10" max="10" width="18.6640625" style="1090" customWidth="1"/>
    <col min="11" max="11" width="13.6640625" style="1090" bestFit="1" customWidth="1"/>
    <col min="12" max="12" width="11.44140625" style="177"/>
    <col min="13" max="13" width="11.6640625" style="51" bestFit="1" customWidth="1"/>
    <col min="14" max="16384" width="11.44140625" style="51"/>
  </cols>
  <sheetData>
    <row r="1" spans="1:13" ht="55.5" customHeight="1" x14ac:dyDescent="0.35">
      <c r="A1" s="1627" t="s">
        <v>739</v>
      </c>
      <c r="B1" s="1627"/>
      <c r="C1" s="1627"/>
      <c r="D1" s="1627"/>
      <c r="E1" s="1627"/>
      <c r="F1" s="1627"/>
      <c r="G1" s="1627"/>
      <c r="H1" s="1627"/>
    </row>
    <row r="2" spans="1:13" ht="19.8" thickBot="1" x14ac:dyDescent="0.4">
      <c r="A2" s="998"/>
      <c r="B2" s="1023"/>
      <c r="C2" s="1023"/>
      <c r="D2" s="1023"/>
      <c r="E2" s="1023"/>
      <c r="F2" s="1023"/>
      <c r="G2" s="1023"/>
      <c r="H2" s="1023"/>
    </row>
    <row r="3" spans="1:13" ht="19.2" x14ac:dyDescent="0.35">
      <c r="A3" s="1646" t="s">
        <v>158</v>
      </c>
      <c r="B3" s="1628" t="s">
        <v>190</v>
      </c>
      <c r="C3" s="1641" t="s">
        <v>85</v>
      </c>
      <c r="D3" s="1641"/>
      <c r="E3" s="1641" t="s">
        <v>134</v>
      </c>
      <c r="F3" s="1641"/>
      <c r="G3" s="1641"/>
      <c r="H3" s="1643"/>
    </row>
    <row r="4" spans="1:13" ht="19.2" x14ac:dyDescent="0.35">
      <c r="A4" s="1647"/>
      <c r="B4" s="1629"/>
      <c r="C4" s="1642"/>
      <c r="D4" s="1642"/>
      <c r="E4" s="1642" t="s">
        <v>135</v>
      </c>
      <c r="F4" s="1642"/>
      <c r="G4" s="1642" t="s">
        <v>136</v>
      </c>
      <c r="H4" s="1644"/>
    </row>
    <row r="5" spans="1:13" ht="19.8" thickBot="1" x14ac:dyDescent="0.4">
      <c r="A5" s="1648"/>
      <c r="B5" s="1630"/>
      <c r="C5" s="986" t="s">
        <v>87</v>
      </c>
      <c r="D5" s="986" t="s">
        <v>372</v>
      </c>
      <c r="E5" s="986" t="s">
        <v>87</v>
      </c>
      <c r="F5" s="986" t="s">
        <v>404</v>
      </c>
      <c r="G5" s="986" t="s">
        <v>87</v>
      </c>
      <c r="H5" s="987" t="s">
        <v>403</v>
      </c>
    </row>
    <row r="6" spans="1:13" s="119" customFormat="1" ht="32.25" customHeight="1" x14ac:dyDescent="0.3">
      <c r="A6" s="1024"/>
      <c r="B6" s="1025" t="s">
        <v>85</v>
      </c>
      <c r="C6" s="1026">
        <v>8934</v>
      </c>
      <c r="D6" s="1027">
        <f t="shared" ref="D6:D16" si="0">C6/$K$10*100000</f>
        <v>211.7659774988575</v>
      </c>
      <c r="E6" s="1026">
        <v>3937</v>
      </c>
      <c r="F6" s="1027">
        <f t="shared" ref="F6:F16" si="1">E6/$K$12*100000</f>
        <v>186.10627107699611</v>
      </c>
      <c r="G6" s="1026">
        <v>4997</v>
      </c>
      <c r="H6" s="1028">
        <f t="shared" ref="H6:H16" si="2">G6/$K$13*100000</f>
        <v>237.573394822545</v>
      </c>
      <c r="I6" s="1091">
        <f t="shared" ref="I6:I16" si="3">G6+E6</f>
        <v>8934</v>
      </c>
      <c r="J6" s="1092"/>
      <c r="K6" s="1092"/>
      <c r="L6" s="1092"/>
      <c r="M6" s="120"/>
    </row>
    <row r="7" spans="1:13" ht="23.25" customHeight="1" x14ac:dyDescent="0.35">
      <c r="A7" s="1029" t="s">
        <v>139</v>
      </c>
      <c r="B7" s="1030" t="s">
        <v>184</v>
      </c>
      <c r="C7" s="999">
        <v>570</v>
      </c>
      <c r="D7" s="1031">
        <f t="shared" si="0"/>
        <v>13.510925360907629</v>
      </c>
      <c r="E7" s="999">
        <v>365</v>
      </c>
      <c r="F7" s="1031">
        <f t="shared" si="1"/>
        <v>17.253946899442106</v>
      </c>
      <c r="G7" s="999">
        <v>205</v>
      </c>
      <c r="H7" s="1032">
        <f t="shared" si="2"/>
        <v>9.7463570019254995</v>
      </c>
      <c r="I7" s="1091">
        <f t="shared" si="3"/>
        <v>570</v>
      </c>
      <c r="L7" s="1090"/>
      <c r="M7" s="20"/>
    </row>
    <row r="8" spans="1:13" ht="23.25" customHeight="1" x14ac:dyDescent="0.35">
      <c r="A8" s="1029" t="s">
        <v>141</v>
      </c>
      <c r="B8" s="1030" t="s">
        <v>185</v>
      </c>
      <c r="C8" s="999">
        <v>563</v>
      </c>
      <c r="D8" s="1031">
        <f t="shared" si="0"/>
        <v>13.345001716124553</v>
      </c>
      <c r="E8" s="999">
        <v>276</v>
      </c>
      <c r="F8" s="1031">
        <f t="shared" si="1"/>
        <v>13.046820121221977</v>
      </c>
      <c r="G8" s="999">
        <v>287</v>
      </c>
      <c r="H8" s="1032">
        <f t="shared" si="2"/>
        <v>13.644899802695701</v>
      </c>
      <c r="I8" s="1091">
        <f t="shared" si="3"/>
        <v>563</v>
      </c>
      <c r="L8" s="1090"/>
      <c r="M8" s="20"/>
    </row>
    <row r="9" spans="1:13" ht="23.25" customHeight="1" x14ac:dyDescent="0.35">
      <c r="A9" s="1029" t="s">
        <v>159</v>
      </c>
      <c r="B9" s="1030" t="s">
        <v>216</v>
      </c>
      <c r="C9" s="999">
        <v>222</v>
      </c>
      <c r="D9" s="1031">
        <f t="shared" si="0"/>
        <v>5.2621498774061299</v>
      </c>
      <c r="E9" s="999">
        <v>131</v>
      </c>
      <c r="F9" s="1031">
        <f t="shared" si="1"/>
        <v>6.1925124488408647</v>
      </c>
      <c r="G9" s="999">
        <v>91</v>
      </c>
      <c r="H9" s="1032">
        <f t="shared" si="2"/>
        <v>4.3264316447571733</v>
      </c>
      <c r="I9" s="1091">
        <f t="shared" si="3"/>
        <v>222</v>
      </c>
      <c r="J9" s="1649">
        <v>2019</v>
      </c>
      <c r="K9" s="1649"/>
      <c r="L9" s="1090"/>
      <c r="M9" s="20"/>
    </row>
    <row r="10" spans="1:13" ht="23.25" customHeight="1" x14ac:dyDescent="0.35">
      <c r="A10" s="1029" t="s">
        <v>161</v>
      </c>
      <c r="B10" s="1030" t="s">
        <v>217</v>
      </c>
      <c r="C10" s="999">
        <v>215</v>
      </c>
      <c r="D10" s="1031">
        <f t="shared" si="0"/>
        <v>5.0962262326230539</v>
      </c>
      <c r="E10" s="999">
        <v>117</v>
      </c>
      <c r="F10" s="1031">
        <f t="shared" si="1"/>
        <v>5.53071722530062</v>
      </c>
      <c r="G10" s="999">
        <v>98</v>
      </c>
      <c r="H10" s="1032">
        <f t="shared" si="2"/>
        <v>4.6592340789692637</v>
      </c>
      <c r="I10" s="1091">
        <f t="shared" si="3"/>
        <v>215</v>
      </c>
      <c r="J10" s="1090" t="s">
        <v>416</v>
      </c>
      <c r="K10" s="1093">
        <v>4218808</v>
      </c>
      <c r="L10" s="1090"/>
      <c r="M10" s="20"/>
    </row>
    <row r="11" spans="1:13" ht="23.25" customHeight="1" x14ac:dyDescent="0.35">
      <c r="A11" s="1029" t="s">
        <v>162</v>
      </c>
      <c r="B11" s="1030" t="s">
        <v>218</v>
      </c>
      <c r="C11" s="999">
        <v>163</v>
      </c>
      <c r="D11" s="1031">
        <f t="shared" si="0"/>
        <v>3.8636505856630592</v>
      </c>
      <c r="E11" s="999">
        <v>84</v>
      </c>
      <c r="F11" s="1031">
        <f t="shared" si="1"/>
        <v>3.9707713412414711</v>
      </c>
      <c r="G11" s="999">
        <v>79</v>
      </c>
      <c r="H11" s="1032">
        <f t="shared" si="2"/>
        <v>3.7559131861078754</v>
      </c>
      <c r="I11" s="1091">
        <f t="shared" si="3"/>
        <v>163</v>
      </c>
      <c r="J11" s="1090" t="s">
        <v>329</v>
      </c>
      <c r="K11" s="1094">
        <v>3117836</v>
      </c>
      <c r="L11" s="1090"/>
      <c r="M11" s="20"/>
    </row>
    <row r="12" spans="1:13" ht="23.25" customHeight="1" x14ac:dyDescent="0.35">
      <c r="A12" s="1029" t="s">
        <v>164</v>
      </c>
      <c r="B12" s="1030" t="s">
        <v>219</v>
      </c>
      <c r="C12" s="999">
        <v>81</v>
      </c>
      <c r="D12" s="1031">
        <f t="shared" si="0"/>
        <v>1.9199736039184527</v>
      </c>
      <c r="E12" s="999">
        <v>70</v>
      </c>
      <c r="F12" s="1031">
        <f t="shared" si="1"/>
        <v>3.3089761177012256</v>
      </c>
      <c r="G12" s="999">
        <v>11</v>
      </c>
      <c r="H12" s="1032">
        <f t="shared" si="2"/>
        <v>0.52297525376185605</v>
      </c>
      <c r="I12" s="1091">
        <f t="shared" si="3"/>
        <v>81</v>
      </c>
      <c r="J12" s="1090" t="s">
        <v>148</v>
      </c>
      <c r="K12" s="1093">
        <v>2115458</v>
      </c>
      <c r="L12" s="1090"/>
      <c r="M12" s="20"/>
    </row>
    <row r="13" spans="1:13" ht="23.25" customHeight="1" x14ac:dyDescent="0.35">
      <c r="A13" s="1029" t="s">
        <v>149</v>
      </c>
      <c r="B13" s="1030" t="s">
        <v>186</v>
      </c>
      <c r="C13" s="999">
        <v>423</v>
      </c>
      <c r="D13" s="1031">
        <f t="shared" si="0"/>
        <v>10.026528820463032</v>
      </c>
      <c r="E13" s="999">
        <v>251</v>
      </c>
      <c r="F13" s="1031">
        <f t="shared" si="1"/>
        <v>11.865042936328681</v>
      </c>
      <c r="G13" s="999">
        <v>172</v>
      </c>
      <c r="H13" s="1032">
        <f t="shared" si="2"/>
        <v>8.1774312406399314</v>
      </c>
      <c r="I13" s="1091">
        <f t="shared" si="3"/>
        <v>423</v>
      </c>
      <c r="J13" s="1090" t="s">
        <v>150</v>
      </c>
      <c r="K13" s="1095">
        <v>2103350</v>
      </c>
      <c r="L13" s="1090"/>
      <c r="M13" s="20"/>
    </row>
    <row r="14" spans="1:13" ht="23.25" customHeight="1" x14ac:dyDescent="0.35">
      <c r="A14" s="1029" t="s">
        <v>166</v>
      </c>
      <c r="B14" s="1030" t="s">
        <v>220</v>
      </c>
      <c r="C14" s="999">
        <v>370</v>
      </c>
      <c r="D14" s="1031">
        <f t="shared" si="0"/>
        <v>8.7702497956768823</v>
      </c>
      <c r="E14" s="999">
        <v>179</v>
      </c>
      <c r="F14" s="1031">
        <f t="shared" si="1"/>
        <v>8.4615246438359915</v>
      </c>
      <c r="G14" s="999">
        <v>191</v>
      </c>
      <c r="H14" s="1032">
        <f t="shared" si="2"/>
        <v>9.0807521335013188</v>
      </c>
      <c r="I14" s="1091">
        <f t="shared" si="3"/>
        <v>370</v>
      </c>
      <c r="J14" s="1090" t="s">
        <v>417</v>
      </c>
      <c r="K14" s="1094">
        <v>1553200</v>
      </c>
      <c r="L14" s="1090"/>
      <c r="M14" s="20"/>
    </row>
    <row r="15" spans="1:13" ht="23.25" customHeight="1" x14ac:dyDescent="0.35">
      <c r="A15" s="1029" t="s">
        <v>151</v>
      </c>
      <c r="B15" s="1030" t="s">
        <v>187</v>
      </c>
      <c r="C15" s="999">
        <v>709</v>
      </c>
      <c r="D15" s="1031">
        <f t="shared" si="0"/>
        <v>16.805694878743001</v>
      </c>
      <c r="E15" s="999">
        <v>323</v>
      </c>
      <c r="F15" s="1031">
        <f t="shared" si="1"/>
        <v>15.268561228821371</v>
      </c>
      <c r="G15" s="999">
        <v>386</v>
      </c>
      <c r="H15" s="1032">
        <f t="shared" si="2"/>
        <v>18.351677086552407</v>
      </c>
      <c r="I15" s="1091">
        <f t="shared" si="3"/>
        <v>709</v>
      </c>
      <c r="J15" s="1090" t="s">
        <v>418</v>
      </c>
      <c r="K15" s="1094">
        <v>1564636</v>
      </c>
      <c r="L15" s="1090"/>
      <c r="M15" s="20"/>
    </row>
    <row r="16" spans="1:13" ht="23.25" customHeight="1" x14ac:dyDescent="0.35">
      <c r="A16" s="1033" t="s">
        <v>153</v>
      </c>
      <c r="B16" s="1030" t="s">
        <v>229</v>
      </c>
      <c r="C16" s="999">
        <v>1317</v>
      </c>
      <c r="D16" s="1031">
        <f t="shared" si="0"/>
        <v>31.217348597044474</v>
      </c>
      <c r="E16" s="999">
        <v>9</v>
      </c>
      <c r="F16" s="1031">
        <f t="shared" si="1"/>
        <v>0.42543978656158621</v>
      </c>
      <c r="G16" s="999">
        <v>1308</v>
      </c>
      <c r="H16" s="1032">
        <f t="shared" si="2"/>
        <v>62.186511992773426</v>
      </c>
      <c r="I16" s="1091">
        <f t="shared" si="3"/>
        <v>1317</v>
      </c>
      <c r="L16" s="1090"/>
      <c r="M16" s="20"/>
    </row>
    <row r="17" spans="1:25" ht="23.25" customHeight="1" x14ac:dyDescent="0.35">
      <c r="A17" s="1029" t="s">
        <v>167</v>
      </c>
      <c r="B17" s="1030" t="s">
        <v>230</v>
      </c>
      <c r="C17" s="999">
        <v>16</v>
      </c>
      <c r="D17" s="1031">
        <f>C17/$K$13*100000</f>
        <v>0.76069127819906346</v>
      </c>
      <c r="E17" s="1034" t="s">
        <v>154</v>
      </c>
      <c r="F17" s="1034" t="s">
        <v>154</v>
      </c>
      <c r="G17" s="999">
        <v>16</v>
      </c>
      <c r="H17" s="1032">
        <f>G17/K13*100000</f>
        <v>0.76069127819906346</v>
      </c>
      <c r="I17" s="1091">
        <f>G17</f>
        <v>16</v>
      </c>
      <c r="L17" s="1090"/>
      <c r="M17" s="20"/>
    </row>
    <row r="18" spans="1:25" ht="23.25" customHeight="1" x14ac:dyDescent="0.35">
      <c r="A18" s="1029" t="s">
        <v>168</v>
      </c>
      <c r="B18" s="1030" t="s">
        <v>231</v>
      </c>
      <c r="C18" s="999">
        <v>17</v>
      </c>
      <c r="D18" s="1031">
        <f>C18/$K$13*100000</f>
        <v>0.80823448308650492</v>
      </c>
      <c r="E18" s="1034" t="s">
        <v>154</v>
      </c>
      <c r="F18" s="1034" t="s">
        <v>154</v>
      </c>
      <c r="G18" s="999">
        <v>17</v>
      </c>
      <c r="H18" s="1032">
        <f>G18/$K$13*100000</f>
        <v>0.80823448308650492</v>
      </c>
      <c r="I18" s="1091">
        <f>G18</f>
        <v>17</v>
      </c>
      <c r="L18" s="1090"/>
      <c r="M18" s="20"/>
    </row>
    <row r="19" spans="1:25" ht="23.25" customHeight="1" x14ac:dyDescent="0.35">
      <c r="A19" s="1033" t="s">
        <v>155</v>
      </c>
      <c r="B19" s="1030" t="s">
        <v>364</v>
      </c>
      <c r="C19" s="999">
        <v>613</v>
      </c>
      <c r="D19" s="1031">
        <f>C19/$K$13*100000</f>
        <v>29.143984596001619</v>
      </c>
      <c r="E19" s="1034" t="s">
        <v>154</v>
      </c>
      <c r="F19" s="1034" t="s">
        <v>154</v>
      </c>
      <c r="G19" s="999">
        <v>613</v>
      </c>
      <c r="H19" s="1032">
        <f>G19/$K$13*100000</f>
        <v>29.143984596001619</v>
      </c>
      <c r="I19" s="1091">
        <f>G19</f>
        <v>613</v>
      </c>
      <c r="K19" s="1096"/>
      <c r="L19" s="1090"/>
      <c r="M19" s="20"/>
    </row>
    <row r="20" spans="1:25" ht="23.25" customHeight="1" x14ac:dyDescent="0.35">
      <c r="A20" s="1029" t="s">
        <v>170</v>
      </c>
      <c r="B20" s="1030" t="s">
        <v>232</v>
      </c>
      <c r="C20" s="999">
        <v>289</v>
      </c>
      <c r="D20" s="1031">
        <f>C20/$K$13*100000</f>
        <v>13.739986212470582</v>
      </c>
      <c r="E20" s="1034" t="s">
        <v>154</v>
      </c>
      <c r="F20" s="1034" t="s">
        <v>154</v>
      </c>
      <c r="G20" s="999">
        <v>289</v>
      </c>
      <c r="H20" s="1032">
        <f>G20/$K$13*100000</f>
        <v>13.739986212470582</v>
      </c>
      <c r="I20" s="1091">
        <f>G20</f>
        <v>289</v>
      </c>
      <c r="J20" s="1645"/>
      <c r="L20" s="1097"/>
      <c r="M20" s="20"/>
    </row>
    <row r="21" spans="1:25" ht="23.25" customHeight="1" x14ac:dyDescent="0.35">
      <c r="A21" s="1029" t="s">
        <v>171</v>
      </c>
      <c r="B21" s="1030" t="s">
        <v>233</v>
      </c>
      <c r="C21" s="999">
        <v>132</v>
      </c>
      <c r="D21" s="1031">
        <f>C21/$K$13*100000</f>
        <v>6.2757030451422722</v>
      </c>
      <c r="E21" s="1034" t="s">
        <v>154</v>
      </c>
      <c r="F21" s="1034" t="s">
        <v>154</v>
      </c>
      <c r="G21" s="999">
        <v>132</v>
      </c>
      <c r="H21" s="1032">
        <f>G21/$K$13*100000</f>
        <v>6.2757030451422722</v>
      </c>
      <c r="I21" s="1091">
        <f>G21</f>
        <v>132</v>
      </c>
      <c r="J21" s="1645"/>
      <c r="L21" s="1098"/>
      <c r="M21" s="20"/>
    </row>
    <row r="22" spans="1:25" ht="23.25" customHeight="1" x14ac:dyDescent="0.35">
      <c r="A22" s="1033" t="s">
        <v>156</v>
      </c>
      <c r="B22" s="1030" t="s">
        <v>228</v>
      </c>
      <c r="C22" s="999">
        <v>932</v>
      </c>
      <c r="D22" s="1031">
        <f>C22/K12*100000</f>
        <v>44.05665345282204</v>
      </c>
      <c r="E22" s="999">
        <v>932</v>
      </c>
      <c r="F22" s="1031">
        <f t="shared" ref="F22:F30" si="4">E22/$K$12*100000</f>
        <v>44.05665345282204</v>
      </c>
      <c r="G22" s="1035" t="s">
        <v>154</v>
      </c>
      <c r="H22" s="1035" t="s">
        <v>154</v>
      </c>
      <c r="I22" s="1091">
        <f>E22</f>
        <v>932</v>
      </c>
      <c r="J22" s="1645"/>
      <c r="L22" s="1097"/>
      <c r="M22" s="20"/>
    </row>
    <row r="23" spans="1:25" ht="23.25" customHeight="1" x14ac:dyDescent="0.35">
      <c r="A23" s="1029" t="s">
        <v>172</v>
      </c>
      <c r="B23" s="1030" t="s">
        <v>222</v>
      </c>
      <c r="C23" s="999">
        <v>193</v>
      </c>
      <c r="D23" s="1031">
        <f t="shared" ref="D23:D30" si="5">C23/$K$10*100000</f>
        <v>4.5747519204476719</v>
      </c>
      <c r="E23" s="999">
        <v>131</v>
      </c>
      <c r="F23" s="1031">
        <f t="shared" si="4"/>
        <v>6.1925124488408647</v>
      </c>
      <c r="G23" s="999">
        <v>62</v>
      </c>
      <c r="H23" s="1032">
        <f t="shared" ref="H23:H28" si="6">G23/$K$13*100000</f>
        <v>2.9476787030213707</v>
      </c>
      <c r="I23" s="1091">
        <f t="shared" ref="I23:I28" si="7">G23+E23</f>
        <v>193</v>
      </c>
      <c r="L23" s="1090"/>
      <c r="M23" s="20"/>
    </row>
    <row r="24" spans="1:25" ht="23.25" customHeight="1" x14ac:dyDescent="0.35">
      <c r="A24" s="1029" t="s">
        <v>174</v>
      </c>
      <c r="B24" s="1030" t="s">
        <v>223</v>
      </c>
      <c r="C24" s="999">
        <v>99</v>
      </c>
      <c r="D24" s="1031">
        <f t="shared" si="5"/>
        <v>2.3466344047892203</v>
      </c>
      <c r="E24" s="999">
        <v>72</v>
      </c>
      <c r="F24" s="1031">
        <f t="shared" si="4"/>
        <v>3.4035182924926897</v>
      </c>
      <c r="G24" s="999">
        <v>27</v>
      </c>
      <c r="H24" s="1032">
        <f t="shared" si="6"/>
        <v>1.2836665319609195</v>
      </c>
      <c r="I24" s="1091">
        <f t="shared" si="7"/>
        <v>99</v>
      </c>
    </row>
    <row r="25" spans="1:25" ht="23.25" customHeight="1" x14ac:dyDescent="0.35">
      <c r="A25" s="1029" t="s">
        <v>176</v>
      </c>
      <c r="B25" s="1030" t="s">
        <v>224</v>
      </c>
      <c r="C25" s="999">
        <v>148</v>
      </c>
      <c r="D25" s="1031">
        <f t="shared" si="5"/>
        <v>3.5080999182707528</v>
      </c>
      <c r="E25" s="999">
        <v>80</v>
      </c>
      <c r="F25" s="1031">
        <f t="shared" si="4"/>
        <v>3.7816869916585438</v>
      </c>
      <c r="G25" s="999">
        <v>68</v>
      </c>
      <c r="H25" s="1032">
        <f t="shared" si="6"/>
        <v>3.2329379323460197</v>
      </c>
      <c r="I25" s="1091">
        <f t="shared" si="7"/>
        <v>148</v>
      </c>
      <c r="L25" s="1090"/>
      <c r="M25" s="20"/>
    </row>
    <row r="26" spans="1:25" ht="23.25" customHeight="1" x14ac:dyDescent="0.35">
      <c r="A26" s="1029" t="s">
        <v>178</v>
      </c>
      <c r="B26" s="1030" t="s">
        <v>325</v>
      </c>
      <c r="C26" s="999">
        <v>280</v>
      </c>
      <c r="D26" s="1031">
        <f t="shared" si="5"/>
        <v>6.6369457913230461</v>
      </c>
      <c r="E26" s="999">
        <v>46</v>
      </c>
      <c r="F26" s="1031">
        <f t="shared" si="4"/>
        <v>2.1744700202036626</v>
      </c>
      <c r="G26" s="999">
        <v>234</v>
      </c>
      <c r="H26" s="1032">
        <f t="shared" si="6"/>
        <v>11.125109943661302</v>
      </c>
      <c r="I26" s="1091">
        <f t="shared" si="7"/>
        <v>280</v>
      </c>
      <c r="L26" s="1090"/>
      <c r="M26" s="20"/>
    </row>
    <row r="27" spans="1:25" ht="23.25" customHeight="1" x14ac:dyDescent="0.35">
      <c r="A27" s="1029" t="s">
        <v>180</v>
      </c>
      <c r="B27" s="1030" t="s">
        <v>225</v>
      </c>
      <c r="C27" s="999">
        <v>201</v>
      </c>
      <c r="D27" s="1031">
        <f t="shared" si="5"/>
        <v>4.7643789430569017</v>
      </c>
      <c r="E27" s="999">
        <v>119</v>
      </c>
      <c r="F27" s="1031">
        <f t="shared" si="4"/>
        <v>5.6252594000920837</v>
      </c>
      <c r="G27" s="999">
        <v>82</v>
      </c>
      <c r="H27" s="1032">
        <f t="shared" si="6"/>
        <v>3.8985428007701999</v>
      </c>
      <c r="I27" s="1091">
        <f t="shared" si="7"/>
        <v>201</v>
      </c>
      <c r="L27" s="1090"/>
      <c r="M27" s="20"/>
    </row>
    <row r="28" spans="1:25" ht="23.25" customHeight="1" x14ac:dyDescent="0.35">
      <c r="A28" s="1029" t="s">
        <v>182</v>
      </c>
      <c r="B28" s="1030" t="s">
        <v>226</v>
      </c>
      <c r="C28" s="999">
        <v>259</v>
      </c>
      <c r="D28" s="1031">
        <f t="shared" si="5"/>
        <v>6.1391748569738187</v>
      </c>
      <c r="E28" s="999">
        <v>124</v>
      </c>
      <c r="F28" s="1031">
        <f t="shared" si="4"/>
        <v>5.8616148370707437</v>
      </c>
      <c r="G28" s="999">
        <v>135</v>
      </c>
      <c r="H28" s="1032">
        <f t="shared" si="6"/>
        <v>6.418332659804598</v>
      </c>
      <c r="I28" s="1091">
        <f t="shared" si="7"/>
        <v>259</v>
      </c>
      <c r="L28" s="1090"/>
      <c r="M28" s="20"/>
    </row>
    <row r="29" spans="1:25" ht="23.25" customHeight="1" x14ac:dyDescent="0.35">
      <c r="A29" s="1029"/>
      <c r="B29" s="1036" t="s">
        <v>375</v>
      </c>
      <c r="C29" s="999">
        <v>84</v>
      </c>
      <c r="D29" s="1031">
        <f t="shared" si="5"/>
        <v>1.9910837373969139</v>
      </c>
      <c r="E29" s="999">
        <v>50</v>
      </c>
      <c r="F29" s="1031">
        <f t="shared" si="4"/>
        <v>2.3635543697865899</v>
      </c>
      <c r="G29" s="999">
        <v>34</v>
      </c>
      <c r="H29" s="1032">
        <v>0</v>
      </c>
      <c r="I29" s="1091">
        <v>0</v>
      </c>
      <c r="L29" s="1090"/>
      <c r="M29" s="20"/>
    </row>
    <row r="30" spans="1:25" ht="23.25" customHeight="1" thickBot="1" x14ac:dyDescent="0.4">
      <c r="A30" s="1037"/>
      <c r="B30" s="995" t="s">
        <v>622</v>
      </c>
      <c r="C30" s="1038">
        <v>1038</v>
      </c>
      <c r="D30" s="1039">
        <f t="shared" si="5"/>
        <v>24.604106183547582</v>
      </c>
      <c r="E30" s="1040">
        <v>578</v>
      </c>
      <c r="F30" s="1039">
        <f t="shared" si="4"/>
        <v>27.322688514732977</v>
      </c>
      <c r="G30" s="1041">
        <v>460</v>
      </c>
      <c r="H30" s="1042">
        <f>G30/$K$13*100000</f>
        <v>21.869874248223073</v>
      </c>
      <c r="I30" s="1091">
        <f>G30+E30</f>
        <v>1038</v>
      </c>
      <c r="L30" s="1090"/>
      <c r="M30" s="20"/>
    </row>
    <row r="31" spans="1:25" s="361" customFormat="1" ht="18.75" customHeight="1" thickTop="1" x14ac:dyDescent="0.4">
      <c r="A31" s="1639" t="s">
        <v>528</v>
      </c>
      <c r="B31" s="1639"/>
      <c r="C31" s="1639"/>
      <c r="D31" s="1639"/>
      <c r="E31" s="1639"/>
      <c r="F31" s="1639"/>
      <c r="G31" s="1639"/>
      <c r="H31" s="1639"/>
      <c r="I31" s="1099"/>
      <c r="J31" s="1100"/>
      <c r="K31" s="1100"/>
      <c r="L31" s="1100"/>
      <c r="M31" s="362"/>
      <c r="N31" s="362"/>
      <c r="O31" s="362"/>
      <c r="P31" s="362"/>
      <c r="Q31" s="362"/>
      <c r="R31" s="362"/>
      <c r="S31" s="362"/>
      <c r="T31" s="362"/>
      <c r="U31" s="362"/>
      <c r="V31" s="362"/>
      <c r="W31" s="362"/>
      <c r="X31" s="362"/>
      <c r="Y31" s="362"/>
    </row>
    <row r="32" spans="1:25" s="183" customFormat="1" ht="18.75" customHeight="1" x14ac:dyDescent="0.3">
      <c r="A32" s="1616" t="s">
        <v>371</v>
      </c>
      <c r="B32" s="1616"/>
      <c r="C32" s="1616"/>
      <c r="D32" s="1616"/>
      <c r="E32" s="1616"/>
      <c r="F32" s="1616"/>
      <c r="G32" s="1616"/>
      <c r="H32" s="1616"/>
      <c r="I32" s="1116"/>
      <c r="J32" s="1116"/>
      <c r="K32" s="1116"/>
      <c r="L32" s="1116"/>
      <c r="M32" s="1116"/>
    </row>
    <row r="33" spans="1:13" s="183" customFormat="1" ht="18.75" customHeight="1" x14ac:dyDescent="0.3">
      <c r="A33" s="1640" t="s">
        <v>520</v>
      </c>
      <c r="B33" s="1640"/>
      <c r="C33" s="1640"/>
      <c r="D33" s="1640"/>
      <c r="E33" s="1640"/>
      <c r="F33" s="1640"/>
      <c r="G33" s="1640"/>
      <c r="H33" s="1640"/>
      <c r="I33" s="1116"/>
      <c r="J33" s="1116"/>
      <c r="K33" s="1116"/>
      <c r="L33" s="1116"/>
      <c r="M33" s="1116"/>
    </row>
    <row r="34" spans="1:13" s="183" customFormat="1" ht="18.75" customHeight="1" x14ac:dyDescent="0.3">
      <c r="A34" s="1640" t="s">
        <v>247</v>
      </c>
      <c r="B34" s="1640"/>
      <c r="C34" s="1640"/>
      <c r="D34" s="1640"/>
      <c r="E34" s="1640"/>
      <c r="F34" s="1640"/>
      <c r="G34" s="1640"/>
      <c r="H34" s="1640"/>
      <c r="J34" s="1116"/>
      <c r="K34" s="1116"/>
    </row>
    <row r="35" spans="1:13" ht="18" customHeight="1" x14ac:dyDescent="0.35"/>
    <row r="36" spans="1:13" ht="33" customHeight="1" x14ac:dyDescent="0.35"/>
  </sheetData>
  <mergeCells count="13">
    <mergeCell ref="J20:J22"/>
    <mergeCell ref="A3:A5"/>
    <mergeCell ref="J9:K9"/>
    <mergeCell ref="A1:H1"/>
    <mergeCell ref="A32:H32"/>
    <mergeCell ref="A31:H31"/>
    <mergeCell ref="A34:H34"/>
    <mergeCell ref="A33:H33"/>
    <mergeCell ref="B3:B5"/>
    <mergeCell ref="C3:D4"/>
    <mergeCell ref="E3:H3"/>
    <mergeCell ref="E4:F4"/>
    <mergeCell ref="G4:H4"/>
  </mergeCells>
  <pageMargins left="0.70866141732283472" right="0.70866141732283472" top="0.74803149606299213" bottom="0.74803149606299213" header="0.31496062992125984" footer="0.31496062992125984"/>
  <pageSetup scale="76" orientation="portrait" r:id="rId1"/>
  <headerFooter>
    <oddFooter>&amp;C6</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sheetPr>
  <dimension ref="A3:Z22"/>
  <sheetViews>
    <sheetView view="pageBreakPreview" topLeftCell="A7" zoomScale="80" zoomScaleNormal="100" zoomScaleSheetLayoutView="80" zoomScalePageLayoutView="70" workbookViewId="0">
      <selection activeCell="N13" sqref="N13"/>
    </sheetView>
  </sheetViews>
  <sheetFormatPr baseColWidth="10" defaultColWidth="11.44140625" defaultRowHeight="13.8" x14ac:dyDescent="0.3"/>
  <cols>
    <col min="1" max="1" width="15.88671875" style="544" customWidth="1"/>
    <col min="2" max="2" width="11.44140625" style="544"/>
    <col min="3" max="3" width="22.44140625" style="544" customWidth="1"/>
    <col min="4" max="4" width="11.44140625" style="544"/>
    <col min="5" max="5" width="12.109375" style="544" bestFit="1" customWidth="1"/>
    <col min="6" max="9" width="11.44140625" style="544"/>
    <col min="10" max="11" width="11.44140625" style="1117"/>
    <col min="12" max="12" width="11.6640625" style="1118" bestFit="1" customWidth="1"/>
    <col min="13" max="13" width="18.6640625" style="1118" customWidth="1"/>
    <col min="14" max="14" width="14.109375" style="1118" customWidth="1"/>
    <col min="15" max="16" width="11.44140625" style="1118"/>
    <col min="17" max="26" width="11.44140625" style="1117"/>
    <col min="27" max="16384" width="11.44140625" style="544"/>
  </cols>
  <sheetData>
    <row r="3" spans="1:22" ht="18.75" customHeight="1" x14ac:dyDescent="0.3">
      <c r="A3" s="1651" t="s">
        <v>740</v>
      </c>
      <c r="B3" s="1651"/>
      <c r="C3" s="1651"/>
      <c r="D3" s="1651"/>
      <c r="E3" s="1651"/>
      <c r="F3" s="1651"/>
      <c r="G3" s="1651"/>
      <c r="H3" s="1651"/>
      <c r="I3" s="1651"/>
    </row>
    <row r="4" spans="1:22" ht="24" customHeight="1" x14ac:dyDescent="0.3">
      <c r="A4" s="1651"/>
      <c r="B4" s="1651"/>
      <c r="C4" s="1651"/>
      <c r="D4" s="1651"/>
      <c r="E4" s="1651"/>
      <c r="F4" s="1651"/>
      <c r="G4" s="1651"/>
      <c r="H4" s="1651"/>
      <c r="I4" s="1651"/>
    </row>
    <row r="5" spans="1:22" ht="14.4" thickBot="1" x14ac:dyDescent="0.35"/>
    <row r="6" spans="1:22" ht="25.5" customHeight="1" x14ac:dyDescent="0.3">
      <c r="A6" s="1667" t="s">
        <v>132</v>
      </c>
      <c r="B6" s="1657" t="s">
        <v>130</v>
      </c>
      <c r="C6" s="1664" t="s">
        <v>190</v>
      </c>
      <c r="D6" s="1660" t="s">
        <v>85</v>
      </c>
      <c r="E6" s="1660"/>
      <c r="F6" s="1660" t="s">
        <v>134</v>
      </c>
      <c r="G6" s="1660"/>
      <c r="H6" s="1660"/>
      <c r="I6" s="1661"/>
      <c r="M6" s="1654">
        <v>2019</v>
      </c>
      <c r="N6" s="1654"/>
    </row>
    <row r="7" spans="1:22" ht="25.5" customHeight="1" x14ac:dyDescent="0.3">
      <c r="A7" s="1668"/>
      <c r="B7" s="1658"/>
      <c r="C7" s="1665"/>
      <c r="D7" s="1662"/>
      <c r="E7" s="1662"/>
      <c r="F7" s="1662" t="s">
        <v>135</v>
      </c>
      <c r="G7" s="1662"/>
      <c r="H7" s="1662" t="s">
        <v>136</v>
      </c>
      <c r="I7" s="1663"/>
      <c r="M7" s="1119" t="s">
        <v>416</v>
      </c>
      <c r="N7" s="1120">
        <v>4218808</v>
      </c>
    </row>
    <row r="8" spans="1:22" ht="25.5" customHeight="1" thickBot="1" x14ac:dyDescent="0.3">
      <c r="A8" s="1669"/>
      <c r="B8" s="1659"/>
      <c r="C8" s="1666"/>
      <c r="D8" s="462" t="s">
        <v>87</v>
      </c>
      <c r="E8" s="462" t="s">
        <v>651</v>
      </c>
      <c r="F8" s="462" t="s">
        <v>87</v>
      </c>
      <c r="G8" s="462" t="s">
        <v>651</v>
      </c>
      <c r="H8" s="462" t="s">
        <v>87</v>
      </c>
      <c r="I8" s="540" t="s">
        <v>651</v>
      </c>
      <c r="M8" s="1119" t="s">
        <v>329</v>
      </c>
      <c r="N8" s="1121">
        <v>3117836</v>
      </c>
    </row>
    <row r="9" spans="1:22" ht="27" customHeight="1" x14ac:dyDescent="0.35">
      <c r="A9" s="1655">
        <v>2017</v>
      </c>
      <c r="B9" s="541" t="s">
        <v>153</v>
      </c>
      <c r="C9" s="695" t="s">
        <v>197</v>
      </c>
      <c r="D9" s="696">
        <v>908</v>
      </c>
      <c r="E9" s="900">
        <f>D9/N19*100000</f>
        <v>30.255704016577994</v>
      </c>
      <c r="F9" s="696">
        <v>8</v>
      </c>
      <c r="G9" s="900">
        <f>F9/N20*100000</f>
        <v>0.53479689416703713</v>
      </c>
      <c r="H9" s="696">
        <v>900</v>
      </c>
      <c r="I9" s="909">
        <f>H9/N21*100000</f>
        <v>59.793036370110926</v>
      </c>
      <c r="M9" s="1119" t="s">
        <v>417</v>
      </c>
      <c r="N9" s="1121">
        <v>1553200</v>
      </c>
      <c r="Q9" s="1067">
        <v>50</v>
      </c>
      <c r="R9" s="1122" t="s">
        <v>718</v>
      </c>
      <c r="S9" s="1122">
        <v>8</v>
      </c>
      <c r="T9" s="1123">
        <v>900</v>
      </c>
      <c r="U9" s="1124">
        <v>908</v>
      </c>
    </row>
    <row r="10" spans="1:22" ht="27" customHeight="1" x14ac:dyDescent="0.4">
      <c r="A10" s="1655"/>
      <c r="B10" s="542" t="s">
        <v>155</v>
      </c>
      <c r="C10" s="697" t="s">
        <v>652</v>
      </c>
      <c r="D10" s="663">
        <v>512</v>
      </c>
      <c r="E10" s="901">
        <f>D10/N21*100000</f>
        <v>34.015594023885328</v>
      </c>
      <c r="F10" s="282" t="s">
        <v>154</v>
      </c>
      <c r="G10" s="904" t="s">
        <v>154</v>
      </c>
      <c r="H10" s="663">
        <v>512</v>
      </c>
      <c r="I10" s="910">
        <f>H10/N21*100000</f>
        <v>34.015594023885328</v>
      </c>
      <c r="M10" s="1119" t="s">
        <v>418</v>
      </c>
      <c r="N10" s="1121">
        <v>1564636</v>
      </c>
      <c r="Q10" s="1067">
        <v>51</v>
      </c>
      <c r="R10" s="1122" t="s">
        <v>722</v>
      </c>
      <c r="S10" s="1122" t="s">
        <v>154</v>
      </c>
      <c r="T10" s="1123">
        <v>14</v>
      </c>
      <c r="U10" s="1124">
        <v>14</v>
      </c>
      <c r="V10" s="1125"/>
    </row>
    <row r="11" spans="1:22" ht="27" customHeight="1" x14ac:dyDescent="0.4">
      <c r="A11" s="1655"/>
      <c r="B11" s="698" t="s">
        <v>156</v>
      </c>
      <c r="C11" s="699" t="s">
        <v>653</v>
      </c>
      <c r="D11" s="700">
        <v>1001</v>
      </c>
      <c r="E11" s="902">
        <f>D11/N20*100000</f>
        <v>66.916461382650525</v>
      </c>
      <c r="F11" s="700">
        <v>1001</v>
      </c>
      <c r="G11" s="902">
        <f>F11/N20*100000</f>
        <v>66.916461382650525</v>
      </c>
      <c r="H11" s="701" t="s">
        <v>154</v>
      </c>
      <c r="I11" s="911" t="s">
        <v>154</v>
      </c>
      <c r="M11" s="1118">
        <v>2018</v>
      </c>
      <c r="Q11" s="1067">
        <v>52</v>
      </c>
      <c r="R11" s="1122" t="s">
        <v>721</v>
      </c>
      <c r="S11" s="1122" t="s">
        <v>154</v>
      </c>
      <c r="T11" s="1123">
        <v>7</v>
      </c>
      <c r="U11" s="1124">
        <v>7</v>
      </c>
      <c r="V11" s="1125"/>
    </row>
    <row r="12" spans="1:22" ht="27" customHeight="1" x14ac:dyDescent="0.4">
      <c r="A12" s="1655">
        <v>2018</v>
      </c>
      <c r="B12" s="541" t="s">
        <v>153</v>
      </c>
      <c r="C12" s="695" t="s">
        <v>197</v>
      </c>
      <c r="D12" s="706">
        <v>1311</v>
      </c>
      <c r="E12" s="903">
        <f>D12/N15*100000</f>
        <v>42.848822425459062</v>
      </c>
      <c r="F12" s="708">
        <v>20</v>
      </c>
      <c r="G12" s="903">
        <f>F12/N16*100000</f>
        <v>1.3117910998909246</v>
      </c>
      <c r="H12" s="707">
        <v>1291</v>
      </c>
      <c r="I12" s="912">
        <f>H12/N14*100000</f>
        <v>84.106371432238348</v>
      </c>
      <c r="M12" s="1126" t="s">
        <v>145</v>
      </c>
      <c r="N12" s="1126">
        <v>4158783</v>
      </c>
      <c r="Q12" s="1068">
        <v>53</v>
      </c>
      <c r="R12" s="1122" t="s">
        <v>714</v>
      </c>
      <c r="S12" s="1122" t="s">
        <v>154</v>
      </c>
      <c r="T12" s="1123">
        <v>512</v>
      </c>
      <c r="U12" s="1124">
        <v>512</v>
      </c>
      <c r="V12" s="1125"/>
    </row>
    <row r="13" spans="1:22" ht="27" customHeight="1" x14ac:dyDescent="0.4">
      <c r="A13" s="1655"/>
      <c r="B13" s="542" t="s">
        <v>155</v>
      </c>
      <c r="C13" s="697" t="s">
        <v>652</v>
      </c>
      <c r="D13" s="709">
        <v>683</v>
      </c>
      <c r="E13" s="904">
        <f>D13/N14*100000</f>
        <v>44.496244529991316</v>
      </c>
      <c r="F13" s="711" t="s">
        <v>154</v>
      </c>
      <c r="G13" s="904" t="s">
        <v>154</v>
      </c>
      <c r="H13" s="710">
        <v>683</v>
      </c>
      <c r="I13" s="913">
        <v>44.5</v>
      </c>
      <c r="M13" s="1126" t="s">
        <v>581</v>
      </c>
      <c r="N13" s="1126">
        <v>2085950</v>
      </c>
      <c r="Q13" s="1067">
        <v>54</v>
      </c>
      <c r="R13" s="1122" t="s">
        <v>715</v>
      </c>
      <c r="S13" s="1122" t="s">
        <v>154</v>
      </c>
      <c r="T13" s="1123">
        <v>237</v>
      </c>
      <c r="U13" s="1124">
        <v>237</v>
      </c>
      <c r="V13" s="1127"/>
    </row>
    <row r="14" spans="1:22" ht="27" customHeight="1" thickBot="1" x14ac:dyDescent="0.4">
      <c r="A14" s="1656"/>
      <c r="B14" s="543" t="s">
        <v>156</v>
      </c>
      <c r="C14" s="702" t="s">
        <v>653</v>
      </c>
      <c r="D14" s="712">
        <v>1056</v>
      </c>
      <c r="E14" s="905">
        <f>D14/N16*100000</f>
        <v>69.262570074240827</v>
      </c>
      <c r="F14" s="714">
        <v>1056</v>
      </c>
      <c r="G14" s="905">
        <v>69.260000000000005</v>
      </c>
      <c r="H14" s="713" t="s">
        <v>154</v>
      </c>
      <c r="I14" s="914" t="s">
        <v>154</v>
      </c>
      <c r="M14" s="1126" t="s">
        <v>584</v>
      </c>
      <c r="N14" s="1126">
        <v>1534961</v>
      </c>
      <c r="Q14" s="1067">
        <v>56</v>
      </c>
      <c r="R14" s="1122" t="s">
        <v>719</v>
      </c>
      <c r="S14" s="1122" t="s">
        <v>154</v>
      </c>
      <c r="T14" s="1123">
        <v>102</v>
      </c>
      <c r="U14" s="1124">
        <v>102</v>
      </c>
    </row>
    <row r="15" spans="1:22" ht="27" customHeight="1" thickTop="1" x14ac:dyDescent="0.35">
      <c r="A15" s="1652">
        <v>2019</v>
      </c>
      <c r="B15" s="703" t="s">
        <v>153</v>
      </c>
      <c r="C15" s="704" t="s">
        <v>197</v>
      </c>
      <c r="D15" s="715">
        <v>1317</v>
      </c>
      <c r="E15" s="906">
        <f>D15/N8*100000</f>
        <v>42.240836272337603</v>
      </c>
      <c r="F15" s="715">
        <v>9</v>
      </c>
      <c r="G15" s="906">
        <f>F15/N9*100000</f>
        <v>0.57944887973216586</v>
      </c>
      <c r="H15" s="715">
        <v>1308</v>
      </c>
      <c r="I15" s="915">
        <f>H15/N10*100000</f>
        <v>83.597718574799501</v>
      </c>
      <c r="M15" s="1126" t="s">
        <v>585</v>
      </c>
      <c r="N15" s="1126">
        <v>3059594</v>
      </c>
      <c r="Q15" s="1067">
        <v>61</v>
      </c>
      <c r="R15" s="1122" t="s">
        <v>717</v>
      </c>
      <c r="S15" s="1122">
        <v>1001</v>
      </c>
      <c r="T15" s="1123" t="s">
        <v>154</v>
      </c>
      <c r="U15" s="1124">
        <v>1001</v>
      </c>
    </row>
    <row r="16" spans="1:22" ht="27" customHeight="1" x14ac:dyDescent="0.3">
      <c r="A16" s="1653"/>
      <c r="B16" s="542" t="s">
        <v>155</v>
      </c>
      <c r="C16" s="697" t="s">
        <v>652</v>
      </c>
      <c r="D16" s="716">
        <v>613</v>
      </c>
      <c r="E16" s="907">
        <f>D16/$N$10*100000</f>
        <v>39.178441503327292</v>
      </c>
      <c r="F16" s="717" t="s">
        <v>154</v>
      </c>
      <c r="G16" s="907" t="s">
        <v>154</v>
      </c>
      <c r="H16" s="717">
        <v>613</v>
      </c>
      <c r="I16" s="916">
        <f>H16/$N$10*100000</f>
        <v>39.178441503327292</v>
      </c>
      <c r="M16" s="1126" t="s">
        <v>583</v>
      </c>
      <c r="N16" s="1126">
        <v>1524633</v>
      </c>
    </row>
    <row r="17" spans="1:16" ht="27" customHeight="1" thickBot="1" x14ac:dyDescent="0.35">
      <c r="A17" s="1653"/>
      <c r="B17" s="698" t="s">
        <v>156</v>
      </c>
      <c r="C17" s="699" t="s">
        <v>653</v>
      </c>
      <c r="D17" s="705">
        <v>932</v>
      </c>
      <c r="E17" s="908">
        <f>D17/N9*100000</f>
        <v>60.005150656708729</v>
      </c>
      <c r="F17" s="705">
        <v>932</v>
      </c>
      <c r="G17" s="908">
        <f>F17/N9*100000</f>
        <v>60.005150656708729</v>
      </c>
      <c r="H17" s="705" t="s">
        <v>154</v>
      </c>
      <c r="I17" s="917" t="s">
        <v>154</v>
      </c>
      <c r="M17" s="1118">
        <v>2017</v>
      </c>
      <c r="O17" s="1126"/>
      <c r="P17" s="1126"/>
    </row>
    <row r="18" spans="1:16" ht="35.25" customHeight="1" thickTop="1" x14ac:dyDescent="0.3">
      <c r="A18" s="1650" t="s">
        <v>553</v>
      </c>
      <c r="B18" s="1650"/>
      <c r="C18" s="1650"/>
      <c r="D18" s="1650"/>
      <c r="E18" s="1650"/>
      <c r="F18" s="1650"/>
      <c r="G18" s="1650"/>
      <c r="H18" s="1650"/>
      <c r="I18" s="1650"/>
      <c r="M18" s="1118" t="s">
        <v>145</v>
      </c>
      <c r="N18" s="1118">
        <v>4098135</v>
      </c>
      <c r="O18" s="1126"/>
      <c r="P18" s="1126"/>
    </row>
    <row r="19" spans="1:16" ht="21" x14ac:dyDescent="0.25">
      <c r="M19" s="1126" t="s">
        <v>585</v>
      </c>
      <c r="N19" s="1128">
        <v>3001087</v>
      </c>
      <c r="O19" s="1126"/>
      <c r="P19" s="1126"/>
    </row>
    <row r="20" spans="1:16" ht="21" x14ac:dyDescent="0.25">
      <c r="M20" s="1118" t="s">
        <v>583</v>
      </c>
      <c r="N20" s="1128">
        <v>1495895</v>
      </c>
      <c r="O20" s="1126"/>
      <c r="P20" s="1126"/>
    </row>
    <row r="21" spans="1:16" ht="21" x14ac:dyDescent="0.25">
      <c r="M21" s="1118" t="s">
        <v>584</v>
      </c>
      <c r="N21" s="1128">
        <v>1505192</v>
      </c>
      <c r="O21" s="1126"/>
      <c r="P21" s="1126"/>
    </row>
    <row r="22" spans="1:16" ht="21" x14ac:dyDescent="0.3">
      <c r="O22" s="1126"/>
      <c r="P22" s="1126"/>
    </row>
  </sheetData>
  <mergeCells count="13">
    <mergeCell ref="A18:I18"/>
    <mergeCell ref="A3:I4"/>
    <mergeCell ref="A15:A17"/>
    <mergeCell ref="M6:N6"/>
    <mergeCell ref="A9:A11"/>
    <mergeCell ref="A12:A14"/>
    <mergeCell ref="B6:B8"/>
    <mergeCell ref="F6:I6"/>
    <mergeCell ref="F7:G7"/>
    <mergeCell ref="H7:I7"/>
    <mergeCell ref="D6:E7"/>
    <mergeCell ref="C6:C8"/>
    <mergeCell ref="A6:A8"/>
  </mergeCells>
  <pageMargins left="0.70866141732283472" right="0.70866141732283472" top="0.74803149606299213" bottom="0.74803149606299213" header="0.31496062992125984" footer="0.31496062992125984"/>
  <pageSetup orientation="landscape" r:id="rId1"/>
  <headerFooter>
    <oddFooter>&amp;C7</oddFooter>
  </headerFooter>
  <colBreaks count="1" manualBreakCount="1">
    <brk id="9" min="5" max="17"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R43"/>
  <sheetViews>
    <sheetView view="pageBreakPreview" topLeftCell="A34" zoomScale="80" zoomScaleNormal="100" zoomScaleSheetLayoutView="80" zoomScalePageLayoutView="80" workbookViewId="0">
      <selection sqref="A1:I1"/>
    </sheetView>
  </sheetViews>
  <sheetFormatPr baseColWidth="10" defaultColWidth="11.44140625" defaultRowHeight="18" x14ac:dyDescent="0.35"/>
  <cols>
    <col min="1" max="1" width="11.44140625" style="14"/>
    <col min="2" max="2" width="17.33203125" style="14" customWidth="1"/>
    <col min="3" max="3" width="17.6640625" style="14" customWidth="1"/>
    <col min="4" max="9" width="14.5546875" style="14" customWidth="1"/>
    <col min="10" max="11" width="14.33203125" style="1137" bestFit="1" customWidth="1"/>
    <col min="12" max="12" width="20.88671875" style="1137" customWidth="1"/>
    <col min="13" max="13" width="11.5546875" style="1136" bestFit="1" customWidth="1"/>
    <col min="14" max="14" width="12.6640625" style="121"/>
    <col min="15" max="15" width="23.5546875" style="121" customWidth="1"/>
    <col min="16" max="16" width="11.44140625" style="121"/>
    <col min="17" max="18" width="12.6640625" style="121"/>
    <col min="19" max="21" width="11.5546875" style="14" bestFit="1" customWidth="1"/>
    <col min="22" max="16384" width="11.44140625" style="14"/>
  </cols>
  <sheetData>
    <row r="1" spans="1:18" s="18" customFormat="1" ht="42.75" customHeight="1" x14ac:dyDescent="0.4">
      <c r="A1" s="1677" t="s">
        <v>741</v>
      </c>
      <c r="B1" s="1677"/>
      <c r="C1" s="1677"/>
      <c r="D1" s="1677"/>
      <c r="E1" s="1677"/>
      <c r="F1" s="1677"/>
      <c r="G1" s="1677"/>
      <c r="H1" s="1677"/>
      <c r="I1" s="1677"/>
      <c r="J1" s="1129"/>
      <c r="K1" s="1130"/>
      <c r="L1" s="1131"/>
      <c r="M1" s="1132"/>
      <c r="N1" s="121"/>
      <c r="O1" s="121"/>
      <c r="P1" s="121"/>
      <c r="Q1" s="121"/>
      <c r="R1" s="121"/>
    </row>
    <row r="2" spans="1:18" s="18" customFormat="1" ht="21.6" thickBot="1" x14ac:dyDescent="0.45">
      <c r="J2" s="1133"/>
      <c r="K2" s="1133"/>
      <c r="L2" s="1133"/>
      <c r="M2" s="1134"/>
      <c r="N2" s="121"/>
      <c r="O2" s="121"/>
      <c r="P2" s="121"/>
      <c r="Q2" s="121"/>
      <c r="R2" s="121"/>
    </row>
    <row r="3" spans="1:18" s="18" customFormat="1" ht="18.75" customHeight="1" x14ac:dyDescent="0.4">
      <c r="A3" s="1678" t="s">
        <v>130</v>
      </c>
      <c r="B3" s="1681" t="s">
        <v>190</v>
      </c>
      <c r="C3" s="1681" t="s">
        <v>132</v>
      </c>
      <c r="D3" s="1684" t="s">
        <v>133</v>
      </c>
      <c r="E3" s="1685"/>
      <c r="F3" s="1688" t="s">
        <v>134</v>
      </c>
      <c r="G3" s="1689"/>
      <c r="H3" s="1689"/>
      <c r="I3" s="1689"/>
      <c r="J3" s="1133"/>
      <c r="K3" s="1135"/>
      <c r="L3" s="1134"/>
      <c r="M3" s="1130"/>
      <c r="N3" s="121"/>
      <c r="O3" s="121"/>
      <c r="P3" s="121"/>
      <c r="Q3" s="121"/>
      <c r="R3" s="121"/>
    </row>
    <row r="4" spans="1:18" s="18" customFormat="1" ht="21" x14ac:dyDescent="0.4">
      <c r="A4" s="1679"/>
      <c r="B4" s="1682"/>
      <c r="C4" s="1682"/>
      <c r="D4" s="1686"/>
      <c r="E4" s="1687"/>
      <c r="F4" s="1690" t="s">
        <v>135</v>
      </c>
      <c r="G4" s="1691"/>
      <c r="H4" s="1690" t="s">
        <v>136</v>
      </c>
      <c r="I4" s="1692"/>
      <c r="J4" s="1133"/>
      <c r="K4" s="1133"/>
      <c r="L4" s="1133"/>
      <c r="M4" s="1134"/>
      <c r="N4" s="121"/>
      <c r="O4" s="121"/>
      <c r="P4" s="121"/>
      <c r="Q4" s="121"/>
      <c r="R4" s="121"/>
    </row>
    <row r="5" spans="1:18" s="18" customFormat="1" ht="21.6" thickBot="1" x14ac:dyDescent="0.45">
      <c r="A5" s="1680"/>
      <c r="B5" s="1683"/>
      <c r="C5" s="1683"/>
      <c r="D5" s="466" t="s">
        <v>137</v>
      </c>
      <c r="E5" s="466" t="s">
        <v>556</v>
      </c>
      <c r="F5" s="466" t="s">
        <v>137</v>
      </c>
      <c r="G5" s="466" t="s">
        <v>554</v>
      </c>
      <c r="H5" s="466" t="s">
        <v>137</v>
      </c>
      <c r="I5" s="467" t="s">
        <v>555</v>
      </c>
      <c r="J5" s="1133"/>
      <c r="K5" s="1133"/>
      <c r="L5" s="1133"/>
      <c r="M5" s="1134"/>
      <c r="N5" s="121"/>
      <c r="O5" s="892"/>
      <c r="P5" s="894"/>
      <c r="Q5" s="892"/>
      <c r="R5" s="893"/>
    </row>
    <row r="6" spans="1:18" ht="22.5" customHeight="1" x14ac:dyDescent="0.35">
      <c r="A6" s="1672" t="s">
        <v>139</v>
      </c>
      <c r="B6" s="1693" t="s">
        <v>376</v>
      </c>
      <c r="C6" s="800" t="s">
        <v>440</v>
      </c>
      <c r="D6" s="801">
        <v>405</v>
      </c>
      <c r="E6" s="802">
        <v>10.18764382186062</v>
      </c>
      <c r="F6" s="803">
        <v>250</v>
      </c>
      <c r="G6" s="804">
        <v>12.526964290635593</v>
      </c>
      <c r="H6" s="803">
        <v>155</v>
      </c>
      <c r="I6" s="805">
        <v>7.829433517754377</v>
      </c>
      <c r="J6" s="1136"/>
      <c r="K6" s="1136"/>
      <c r="L6" s="1136"/>
      <c r="O6" s="892"/>
      <c r="P6" s="894"/>
      <c r="Q6" s="892"/>
      <c r="R6" s="893"/>
    </row>
    <row r="7" spans="1:18" ht="22.5" customHeight="1" x14ac:dyDescent="0.35">
      <c r="A7" s="1672"/>
      <c r="B7" s="1693"/>
      <c r="C7" s="788" t="s">
        <v>579</v>
      </c>
      <c r="D7" s="135">
        <v>421</v>
      </c>
      <c r="E7" s="136">
        <f>D7/L8*100000</f>
        <v>10.42842496351909</v>
      </c>
      <c r="F7" s="54">
        <v>257</v>
      </c>
      <c r="G7" s="55">
        <f>F7/L10*100000</f>
        <v>12.684818296147565</v>
      </c>
      <c r="H7" s="54">
        <v>164</v>
      </c>
      <c r="I7" s="56">
        <f>H7/L11*100000</f>
        <v>8.1551507484588512</v>
      </c>
      <c r="J7" s="1136"/>
      <c r="K7" s="1136">
        <v>2016</v>
      </c>
      <c r="L7" s="1136"/>
      <c r="O7" s="895"/>
      <c r="P7" s="896"/>
      <c r="Q7" s="895"/>
      <c r="R7"/>
    </row>
    <row r="8" spans="1:18" ht="22.5" customHeight="1" x14ac:dyDescent="0.35">
      <c r="A8" s="1672"/>
      <c r="B8" s="1693"/>
      <c r="C8" s="788" t="s">
        <v>693</v>
      </c>
      <c r="D8" s="135">
        <v>442</v>
      </c>
      <c r="E8" s="136">
        <f>D8/$L$15*100000</f>
        <v>10.785393843785039</v>
      </c>
      <c r="F8" s="54">
        <v>275</v>
      </c>
      <c r="G8" s="55">
        <f>F8/$L$16*100000</f>
        <v>13.374933429308614</v>
      </c>
      <c r="H8" s="54">
        <v>167</v>
      </c>
      <c r="I8" s="56">
        <f>H8/$L$17*100000</f>
        <v>8.1780563649274018</v>
      </c>
      <c r="J8" s="1136"/>
      <c r="K8" s="1136" t="s">
        <v>416</v>
      </c>
      <c r="L8" s="1136">
        <v>4037043</v>
      </c>
      <c r="O8" s="895"/>
      <c r="P8" s="896"/>
      <c r="Q8" s="895"/>
      <c r="R8"/>
    </row>
    <row r="9" spans="1:18" ht="22.5" customHeight="1" x14ac:dyDescent="0.35">
      <c r="A9" s="1672"/>
      <c r="B9" s="1693"/>
      <c r="C9" s="278" t="s">
        <v>694</v>
      </c>
      <c r="D9" s="137">
        <v>667</v>
      </c>
      <c r="E9" s="138">
        <v>16</v>
      </c>
      <c r="F9" s="132">
        <v>408</v>
      </c>
      <c r="G9" s="132">
        <v>19.600000000000001</v>
      </c>
      <c r="H9" s="132">
        <v>259</v>
      </c>
      <c r="I9" s="175">
        <v>12.5</v>
      </c>
      <c r="J9" s="1136"/>
      <c r="K9" s="1136" t="s">
        <v>329</v>
      </c>
      <c r="L9" s="1136">
        <v>2942546</v>
      </c>
      <c r="O9" s="895"/>
      <c r="P9" s="896"/>
      <c r="Q9" s="895"/>
      <c r="R9"/>
    </row>
    <row r="10" spans="1:18" ht="22.5" customHeight="1" x14ac:dyDescent="0.35">
      <c r="A10" s="1673"/>
      <c r="B10" s="1694"/>
      <c r="C10" s="791" t="s">
        <v>695</v>
      </c>
      <c r="D10" s="797">
        <v>570</v>
      </c>
      <c r="E10" s="797">
        <v>13.5</v>
      </c>
      <c r="F10" s="798">
        <v>365</v>
      </c>
      <c r="G10" s="798">
        <v>17.3</v>
      </c>
      <c r="H10" s="798">
        <v>205</v>
      </c>
      <c r="I10" s="799">
        <v>9.6999999999999993</v>
      </c>
      <c r="J10" s="1136"/>
      <c r="K10" s="1136" t="s">
        <v>148</v>
      </c>
      <c r="L10" s="1136">
        <v>2026044</v>
      </c>
      <c r="O10" s="895"/>
      <c r="P10" s="896"/>
      <c r="Q10" s="895"/>
      <c r="R10"/>
    </row>
    <row r="11" spans="1:18" ht="22.5" customHeight="1" x14ac:dyDescent="0.35">
      <c r="A11" s="1671" t="s">
        <v>141</v>
      </c>
      <c r="B11" s="1701" t="s">
        <v>377</v>
      </c>
      <c r="C11" s="806" t="s">
        <v>440</v>
      </c>
      <c r="D11" s="807">
        <v>346</v>
      </c>
      <c r="E11" s="808">
        <v>8.7035179317624074</v>
      </c>
      <c r="F11" s="809">
        <v>170</v>
      </c>
      <c r="G11" s="810">
        <v>8.518335717632203</v>
      </c>
      <c r="H11" s="809">
        <v>176</v>
      </c>
      <c r="I11" s="811">
        <v>8.8901954782243244</v>
      </c>
      <c r="J11" s="1136"/>
      <c r="K11" s="1136" t="s">
        <v>150</v>
      </c>
      <c r="L11" s="1136">
        <v>2010999</v>
      </c>
      <c r="O11" s="895"/>
      <c r="P11" s="896"/>
      <c r="Q11" s="895"/>
      <c r="R11"/>
    </row>
    <row r="12" spans="1:18" ht="22.5" customHeight="1" x14ac:dyDescent="0.35">
      <c r="A12" s="1672"/>
      <c r="B12" s="1693"/>
      <c r="C12" s="788" t="s">
        <v>579</v>
      </c>
      <c r="D12" s="137">
        <v>394</v>
      </c>
      <c r="E12" s="138">
        <f>D12/L8*100000</f>
        <v>9.7596186119394819</v>
      </c>
      <c r="F12" s="132">
        <v>191</v>
      </c>
      <c r="G12" s="60">
        <f>F12/L10*100000</f>
        <v>9.4272385002497483</v>
      </c>
      <c r="H12" s="132">
        <v>203</v>
      </c>
      <c r="I12" s="59">
        <f>H12/L11*100000</f>
        <v>10.094485377665528</v>
      </c>
      <c r="J12" s="1136"/>
      <c r="K12" s="1136" t="s">
        <v>417</v>
      </c>
      <c r="L12" s="1136">
        <v>1467187</v>
      </c>
      <c r="O12" s="895"/>
      <c r="P12" s="896"/>
      <c r="Q12" s="895"/>
      <c r="R12"/>
    </row>
    <row r="13" spans="1:18" ht="22.5" customHeight="1" x14ac:dyDescent="0.35">
      <c r="A13" s="1672"/>
      <c r="B13" s="1693"/>
      <c r="C13" s="788" t="s">
        <v>693</v>
      </c>
      <c r="D13" s="135">
        <v>451</v>
      </c>
      <c r="E13" s="136">
        <f>D13/$L$15*100000</f>
        <v>11.005005935626816</v>
      </c>
      <c r="F13" s="54">
        <v>219</v>
      </c>
      <c r="G13" s="55">
        <f>F13/$L$16*100000</f>
        <v>10.651310621885768</v>
      </c>
      <c r="H13" s="54">
        <v>232</v>
      </c>
      <c r="I13" s="56">
        <f>H13/$L$17*100000</f>
        <v>11.361132195587766</v>
      </c>
      <c r="K13" s="1137" t="s">
        <v>418</v>
      </c>
      <c r="L13" s="1137">
        <v>1475359</v>
      </c>
      <c r="O13" s="895"/>
      <c r="P13" s="896"/>
      <c r="Q13" s="895"/>
      <c r="R13" s="533"/>
    </row>
    <row r="14" spans="1:18" ht="22.5" customHeight="1" x14ac:dyDescent="0.35">
      <c r="A14" s="1672"/>
      <c r="B14" s="1693"/>
      <c r="C14" s="278" t="s">
        <v>694</v>
      </c>
      <c r="D14" s="137">
        <v>653</v>
      </c>
      <c r="E14" s="137">
        <v>15.7</v>
      </c>
      <c r="F14" s="132">
        <v>314</v>
      </c>
      <c r="G14" s="132">
        <v>15.1</v>
      </c>
      <c r="H14" s="132">
        <v>339</v>
      </c>
      <c r="I14" s="175">
        <v>16.399999999999999</v>
      </c>
      <c r="K14" s="1137">
        <v>2017</v>
      </c>
      <c r="O14" s="895"/>
      <c r="P14" s="896"/>
      <c r="Q14" s="895"/>
      <c r="R14"/>
    </row>
    <row r="15" spans="1:18" ht="22.5" customHeight="1" x14ac:dyDescent="0.35">
      <c r="A15" s="1673"/>
      <c r="B15" s="1694"/>
      <c r="C15" s="791" t="s">
        <v>695</v>
      </c>
      <c r="D15" s="797">
        <v>563</v>
      </c>
      <c r="E15" s="797">
        <v>13.3</v>
      </c>
      <c r="F15" s="798">
        <v>276</v>
      </c>
      <c r="G15" s="798">
        <v>13</v>
      </c>
      <c r="H15" s="798">
        <v>287</v>
      </c>
      <c r="I15" s="799">
        <v>13.6</v>
      </c>
      <c r="K15" s="113" t="s">
        <v>586</v>
      </c>
      <c r="L15" s="1067">
        <v>4098135</v>
      </c>
      <c r="O15" s="895"/>
      <c r="P15" s="896"/>
      <c r="Q15" s="895"/>
      <c r="R15"/>
    </row>
    <row r="16" spans="1:18" ht="22.5" customHeight="1" x14ac:dyDescent="0.35">
      <c r="A16" s="1672" t="s">
        <v>149</v>
      </c>
      <c r="B16" s="1675" t="s">
        <v>378</v>
      </c>
      <c r="C16" s="788" t="s">
        <v>440</v>
      </c>
      <c r="D16" s="135">
        <v>336</v>
      </c>
      <c r="E16" s="136">
        <v>8.451971170728811</v>
      </c>
      <c r="F16" s="54">
        <v>210</v>
      </c>
      <c r="G16" s="55">
        <v>10.522650004133899</v>
      </c>
      <c r="H16" s="54">
        <v>126</v>
      </c>
      <c r="I16" s="56">
        <v>6.3645717628196872</v>
      </c>
      <c r="K16" s="113" t="s">
        <v>148</v>
      </c>
      <c r="L16" s="1067">
        <v>2056085</v>
      </c>
      <c r="O16" s="895"/>
      <c r="P16" s="896"/>
      <c r="Q16" s="895"/>
      <c r="R16"/>
    </row>
    <row r="17" spans="1:18" ht="22.5" customHeight="1" x14ac:dyDescent="0.35">
      <c r="A17" s="1672"/>
      <c r="B17" s="1675"/>
      <c r="C17" s="788" t="s">
        <v>579</v>
      </c>
      <c r="D17" s="137">
        <v>301</v>
      </c>
      <c r="E17" s="138">
        <f>D17/L8*100000</f>
        <v>7.4559522898319388</v>
      </c>
      <c r="F17" s="132">
        <v>182</v>
      </c>
      <c r="G17" s="60">
        <f>F17/L10*100000</f>
        <v>8.9830230735364083</v>
      </c>
      <c r="H17" s="132">
        <v>119</v>
      </c>
      <c r="I17" s="59">
        <f>H17/L11*100000</f>
        <v>5.9174569455280688</v>
      </c>
      <c r="K17" s="113" t="s">
        <v>150</v>
      </c>
      <c r="L17" s="1067">
        <v>2042050</v>
      </c>
      <c r="O17" s="895"/>
      <c r="P17" s="896"/>
      <c r="Q17" s="895"/>
      <c r="R17"/>
    </row>
    <row r="18" spans="1:18" ht="22.5" customHeight="1" x14ac:dyDescent="0.35">
      <c r="A18" s="1672"/>
      <c r="B18" s="1675"/>
      <c r="C18" s="788" t="s">
        <v>693</v>
      </c>
      <c r="D18" s="135">
        <v>291</v>
      </c>
      <c r="E18" s="136">
        <f>D18/$L$15*100000</f>
        <v>7.1007909695507836</v>
      </c>
      <c r="F18" s="54">
        <v>184</v>
      </c>
      <c r="G18" s="55">
        <f>F18/$L$16*100000</f>
        <v>8.9490463672464902</v>
      </c>
      <c r="H18" s="54">
        <v>107</v>
      </c>
      <c r="I18" s="56">
        <f>H18/$L$17*100000</f>
        <v>5.2398325212409098</v>
      </c>
      <c r="K18" s="1126" t="s">
        <v>585</v>
      </c>
      <c r="L18" s="1138">
        <v>3001087</v>
      </c>
      <c r="O18" s="895"/>
      <c r="P18" s="896"/>
      <c r="Q18" s="895"/>
      <c r="R18"/>
    </row>
    <row r="19" spans="1:18" ht="22.5" customHeight="1" x14ac:dyDescent="0.35">
      <c r="A19" s="1672"/>
      <c r="B19" s="1675"/>
      <c r="C19" s="278" t="s">
        <v>694</v>
      </c>
      <c r="D19" s="137">
        <v>435</v>
      </c>
      <c r="E19" s="137">
        <v>10.5</v>
      </c>
      <c r="F19" s="132">
        <v>264</v>
      </c>
      <c r="G19" s="132">
        <v>12.7</v>
      </c>
      <c r="H19" s="132">
        <v>171</v>
      </c>
      <c r="I19" s="175">
        <v>8.1999999999999993</v>
      </c>
      <c r="K19" s="1118" t="s">
        <v>583</v>
      </c>
      <c r="L19" s="1138">
        <v>1495895</v>
      </c>
      <c r="N19" s="127"/>
      <c r="O19" s="895"/>
      <c r="P19" s="896"/>
      <c r="Q19" s="895"/>
      <c r="R19"/>
    </row>
    <row r="20" spans="1:18" ht="22.5" customHeight="1" x14ac:dyDescent="0.35">
      <c r="A20" s="1673"/>
      <c r="B20" s="1676"/>
      <c r="C20" s="791" t="s">
        <v>695</v>
      </c>
      <c r="D20" s="797">
        <v>423</v>
      </c>
      <c r="E20" s="797">
        <v>10</v>
      </c>
      <c r="F20" s="798">
        <v>251</v>
      </c>
      <c r="G20" s="798">
        <v>11.9</v>
      </c>
      <c r="H20" s="798">
        <v>172</v>
      </c>
      <c r="I20" s="799">
        <v>8.1999999999999993</v>
      </c>
      <c r="K20" s="1118" t="s">
        <v>584</v>
      </c>
      <c r="L20" s="1138">
        <v>1505192</v>
      </c>
      <c r="O20" s="895"/>
      <c r="P20" s="896"/>
      <c r="Q20" s="895"/>
      <c r="R20"/>
    </row>
    <row r="21" spans="1:18" ht="22.5" customHeight="1" x14ac:dyDescent="0.35">
      <c r="A21" s="1671" t="s">
        <v>151</v>
      </c>
      <c r="B21" s="1674" t="s">
        <v>379</v>
      </c>
      <c r="C21" s="788" t="s">
        <v>440</v>
      </c>
      <c r="D21" s="135">
        <v>365</v>
      </c>
      <c r="E21" s="136">
        <v>9.1814567777262397</v>
      </c>
      <c r="F21" s="54">
        <v>200</v>
      </c>
      <c r="G21" s="55">
        <v>10.021571432508475</v>
      </c>
      <c r="H21" s="54">
        <v>165</v>
      </c>
      <c r="I21" s="56">
        <v>8.3345582608353048</v>
      </c>
      <c r="K21" s="1118"/>
      <c r="L21" s="1118"/>
      <c r="O21" s="895"/>
      <c r="P21" s="896"/>
      <c r="Q21" s="895"/>
      <c r="R21"/>
    </row>
    <row r="22" spans="1:18" ht="22.5" customHeight="1" x14ac:dyDescent="0.35">
      <c r="A22" s="1672"/>
      <c r="B22" s="1675"/>
      <c r="C22" s="788" t="s">
        <v>579</v>
      </c>
      <c r="D22" s="137">
        <v>859</v>
      </c>
      <c r="E22" s="138">
        <f>D22/L8*100000</f>
        <v>21.277950222477195</v>
      </c>
      <c r="F22" s="132">
        <v>437</v>
      </c>
      <c r="G22" s="60">
        <f>F22/L10*100000</f>
        <v>21.569126830414344</v>
      </c>
      <c r="H22" s="132">
        <v>422</v>
      </c>
      <c r="I22" s="59">
        <f>H22/L11*100000</f>
        <v>20.984595218595334</v>
      </c>
      <c r="O22" s="895"/>
      <c r="P22" s="896"/>
      <c r="Q22" s="895"/>
      <c r="R22"/>
    </row>
    <row r="23" spans="1:18" ht="22.5" customHeight="1" x14ac:dyDescent="0.35">
      <c r="A23" s="1672"/>
      <c r="B23" s="1675"/>
      <c r="C23" s="788" t="s">
        <v>693</v>
      </c>
      <c r="D23" s="135">
        <v>943</v>
      </c>
      <c r="E23" s="136">
        <f>D23/$L$15*100000</f>
        <v>23.010466956310616</v>
      </c>
      <c r="F23" s="54">
        <v>499</v>
      </c>
      <c r="G23" s="55">
        <f>F23/$L$16*100000</f>
        <v>24.269424658999991</v>
      </c>
      <c r="H23" s="54">
        <v>444</v>
      </c>
      <c r="I23" s="56">
        <f>H23/$L$17*100000</f>
        <v>21.742856443280036</v>
      </c>
      <c r="O23" s="895"/>
      <c r="P23" s="896"/>
      <c r="Q23" s="895"/>
      <c r="R23"/>
    </row>
    <row r="24" spans="1:18" ht="22.5" customHeight="1" x14ac:dyDescent="0.35">
      <c r="A24" s="1672"/>
      <c r="B24" s="1675"/>
      <c r="C24" s="278" t="s">
        <v>694</v>
      </c>
      <c r="D24" s="137">
        <v>887</v>
      </c>
      <c r="E24" s="137">
        <v>21.3</v>
      </c>
      <c r="F24" s="132">
        <v>447</v>
      </c>
      <c r="G24" s="132">
        <v>21.4</v>
      </c>
      <c r="H24" s="132">
        <v>440</v>
      </c>
      <c r="I24" s="175">
        <v>21.2</v>
      </c>
      <c r="O24" s="895"/>
      <c r="P24" s="896"/>
      <c r="Q24" s="895"/>
      <c r="R24"/>
    </row>
    <row r="25" spans="1:18" ht="22.5" customHeight="1" x14ac:dyDescent="0.35">
      <c r="A25" s="1673"/>
      <c r="B25" s="1676"/>
      <c r="C25" s="791" t="s">
        <v>695</v>
      </c>
      <c r="D25" s="792">
        <v>793</v>
      </c>
      <c r="E25" s="793">
        <v>18.796778616139914</v>
      </c>
      <c r="F25" s="794">
        <v>373</v>
      </c>
      <c r="G25" s="795">
        <v>17.63211559860796</v>
      </c>
      <c r="H25" s="794">
        <v>420</v>
      </c>
      <c r="I25" s="796">
        <v>19.968146052725412</v>
      </c>
      <c r="N25" s="131"/>
      <c r="O25" s="895"/>
      <c r="P25" s="896"/>
      <c r="Q25" s="895"/>
      <c r="R25"/>
    </row>
    <row r="26" spans="1:18" ht="22.5" customHeight="1" x14ac:dyDescent="0.35">
      <c r="A26" s="1696" t="s">
        <v>153</v>
      </c>
      <c r="B26" s="1674" t="s">
        <v>188</v>
      </c>
      <c r="C26" s="806" t="s">
        <v>440</v>
      </c>
      <c r="D26" s="812">
        <v>791</v>
      </c>
      <c r="E26" s="813">
        <v>54.72003541928968</v>
      </c>
      <c r="F26" s="814" t="s">
        <v>154</v>
      </c>
      <c r="G26" s="814" t="s">
        <v>154</v>
      </c>
      <c r="H26" s="815">
        <v>791</v>
      </c>
      <c r="I26" s="816">
        <v>54.72003541928968</v>
      </c>
      <c r="O26" s="895"/>
      <c r="P26" s="896"/>
      <c r="Q26" s="895"/>
      <c r="R26"/>
    </row>
    <row r="27" spans="1:18" ht="22.5" customHeight="1" x14ac:dyDescent="0.35">
      <c r="A27" s="1697"/>
      <c r="B27" s="1675"/>
      <c r="C27" s="788" t="s">
        <v>579</v>
      </c>
      <c r="D27" s="330">
        <v>840</v>
      </c>
      <c r="E27" s="139">
        <f>D27/L13*100000</f>
        <v>56.935295070555711</v>
      </c>
      <c r="F27" s="57" t="s">
        <v>154</v>
      </c>
      <c r="G27" s="57" t="s">
        <v>154</v>
      </c>
      <c r="H27" s="331">
        <v>840</v>
      </c>
      <c r="I27" s="363">
        <f>H27/L13*100000</f>
        <v>56.935295070555711</v>
      </c>
      <c r="K27" s="1136"/>
      <c r="O27" s="895"/>
      <c r="P27" s="896"/>
      <c r="Q27" s="895"/>
      <c r="R27"/>
    </row>
    <row r="28" spans="1:18" ht="22.5" customHeight="1" x14ac:dyDescent="0.35">
      <c r="A28" s="1697"/>
      <c r="B28" s="1675"/>
      <c r="C28" s="788" t="s">
        <v>693</v>
      </c>
      <c r="D28" s="137">
        <v>900</v>
      </c>
      <c r="E28" s="138">
        <f>D28/$L$20*100000</f>
        <v>59.793036370110926</v>
      </c>
      <c r="F28" s="57" t="s">
        <v>154</v>
      </c>
      <c r="G28" s="57" t="s">
        <v>154</v>
      </c>
      <c r="H28" s="46">
        <v>900</v>
      </c>
      <c r="I28" s="60">
        <f>H28/$L$20*100000</f>
        <v>59.793036370110926</v>
      </c>
      <c r="K28" s="1136"/>
      <c r="O28" s="895"/>
      <c r="P28" s="896"/>
      <c r="Q28" s="895"/>
      <c r="R28"/>
    </row>
    <row r="29" spans="1:18" ht="22.5" customHeight="1" x14ac:dyDescent="0.35">
      <c r="A29" s="1697"/>
      <c r="B29" s="1675"/>
      <c r="C29" s="278" t="s">
        <v>694</v>
      </c>
      <c r="D29" s="137">
        <v>1291</v>
      </c>
      <c r="E29" s="137">
        <v>84.1</v>
      </c>
      <c r="F29" s="132" t="s">
        <v>154</v>
      </c>
      <c r="G29" s="132" t="s">
        <v>154</v>
      </c>
      <c r="H29" s="132">
        <v>1291</v>
      </c>
      <c r="I29" s="175">
        <v>84.1</v>
      </c>
      <c r="O29" s="895"/>
      <c r="P29" s="896"/>
      <c r="Q29" s="895"/>
      <c r="R29"/>
    </row>
    <row r="30" spans="1:18" ht="22.5" customHeight="1" x14ac:dyDescent="0.35">
      <c r="A30" s="1698"/>
      <c r="B30" s="1676"/>
      <c r="C30" s="791" t="s">
        <v>695</v>
      </c>
      <c r="D30" s="797">
        <v>1308</v>
      </c>
      <c r="E30" s="797">
        <v>83.6</v>
      </c>
      <c r="F30" s="798" t="s">
        <v>154</v>
      </c>
      <c r="G30" s="798" t="s">
        <v>154</v>
      </c>
      <c r="H30" s="798">
        <v>1308</v>
      </c>
      <c r="I30" s="799">
        <v>83.6</v>
      </c>
      <c r="O30" s="897"/>
      <c r="P30" s="899"/>
      <c r="Q30" s="897"/>
      <c r="R30" s="898"/>
    </row>
    <row r="31" spans="1:18" ht="22.5" customHeight="1" x14ac:dyDescent="0.35">
      <c r="A31" s="1696" t="s">
        <v>155</v>
      </c>
      <c r="B31" s="1674" t="s">
        <v>656</v>
      </c>
      <c r="C31" s="806" t="s">
        <v>440</v>
      </c>
      <c r="D31" s="807">
        <v>401</v>
      </c>
      <c r="E31" s="808">
        <v>27.740498360474287</v>
      </c>
      <c r="F31" s="817" t="s">
        <v>154</v>
      </c>
      <c r="G31" s="818" t="s">
        <v>154</v>
      </c>
      <c r="H31" s="809">
        <v>401</v>
      </c>
      <c r="I31" s="811">
        <v>27.740498360474287</v>
      </c>
      <c r="N31" s="125"/>
      <c r="O31" s="125"/>
      <c r="P31" s="125"/>
      <c r="Q31" s="125"/>
      <c r="R31" s="125"/>
    </row>
    <row r="32" spans="1:18" ht="22.5" customHeight="1" x14ac:dyDescent="0.35">
      <c r="A32" s="1697"/>
      <c r="B32" s="1675"/>
      <c r="C32" s="788" t="s">
        <v>579</v>
      </c>
      <c r="D32" s="135">
        <v>492</v>
      </c>
      <c r="E32" s="136">
        <f>D32/L13*100000</f>
        <v>33.347815684182635</v>
      </c>
      <c r="F32" s="61" t="s">
        <v>154</v>
      </c>
      <c r="G32" s="62" t="s">
        <v>154</v>
      </c>
      <c r="H32" s="54">
        <v>492</v>
      </c>
      <c r="I32" s="56">
        <f>H32/L13*100000</f>
        <v>33.347815684182635</v>
      </c>
      <c r="N32" s="126"/>
      <c r="O32" s="126"/>
      <c r="P32" s="126"/>
      <c r="Q32" s="126"/>
      <c r="R32" s="126"/>
    </row>
    <row r="33" spans="1:18" ht="22.5" customHeight="1" x14ac:dyDescent="0.35">
      <c r="A33" s="1697"/>
      <c r="B33" s="1675"/>
      <c r="C33" s="788" t="s">
        <v>693</v>
      </c>
      <c r="D33" s="135">
        <v>512</v>
      </c>
      <c r="E33" s="138">
        <f>D33/$L$20*100000</f>
        <v>34.015594023885328</v>
      </c>
      <c r="F33" s="61" t="s">
        <v>154</v>
      </c>
      <c r="G33" s="62" t="s">
        <v>154</v>
      </c>
      <c r="H33" s="54">
        <v>512</v>
      </c>
      <c r="I33" s="60">
        <f>H33/$L$20*100000</f>
        <v>34.015594023885328</v>
      </c>
      <c r="N33" s="127"/>
      <c r="O33" s="127"/>
      <c r="P33" s="127"/>
      <c r="Q33" s="127"/>
      <c r="R33" s="127"/>
    </row>
    <row r="34" spans="1:18" ht="22.5" customHeight="1" x14ac:dyDescent="0.35">
      <c r="A34" s="1697"/>
      <c r="B34" s="1675"/>
      <c r="C34" s="278" t="s">
        <v>694</v>
      </c>
      <c r="D34" s="137">
        <v>683</v>
      </c>
      <c r="E34" s="137">
        <v>44.5</v>
      </c>
      <c r="F34" s="132" t="s">
        <v>154</v>
      </c>
      <c r="G34" s="132" t="s">
        <v>154</v>
      </c>
      <c r="H34" s="132">
        <v>683</v>
      </c>
      <c r="I34" s="175">
        <v>44.5</v>
      </c>
      <c r="N34" s="127"/>
      <c r="O34" s="127"/>
      <c r="P34" s="127"/>
      <c r="Q34" s="127"/>
      <c r="R34" s="127"/>
    </row>
    <row r="35" spans="1:18" ht="22.5" customHeight="1" x14ac:dyDescent="0.35">
      <c r="A35" s="1698"/>
      <c r="B35" s="1676"/>
      <c r="C35" s="791" t="s">
        <v>695</v>
      </c>
      <c r="D35" s="797">
        <v>613</v>
      </c>
      <c r="E35" s="797">
        <v>39.200000000000003</v>
      </c>
      <c r="F35" s="798" t="s">
        <v>154</v>
      </c>
      <c r="G35" s="798" t="s">
        <v>154</v>
      </c>
      <c r="H35" s="798">
        <v>613</v>
      </c>
      <c r="I35" s="799">
        <v>39.200000000000003</v>
      </c>
      <c r="N35" s="127"/>
      <c r="O35" s="127"/>
      <c r="P35" s="127"/>
      <c r="Q35" s="127"/>
      <c r="R35" s="127"/>
    </row>
    <row r="36" spans="1:18" ht="22.5" customHeight="1" x14ac:dyDescent="0.35">
      <c r="A36" s="1696" t="s">
        <v>156</v>
      </c>
      <c r="B36" s="1674" t="s">
        <v>157</v>
      </c>
      <c r="C36" s="788" t="s">
        <v>440</v>
      </c>
      <c r="D36" s="135">
        <v>627</v>
      </c>
      <c r="E36" s="136">
        <v>43.58888796195879</v>
      </c>
      <c r="F36" s="54">
        <v>627</v>
      </c>
      <c r="G36" s="55">
        <v>43.58888796195879</v>
      </c>
      <c r="H36" s="57" t="s">
        <v>154</v>
      </c>
      <c r="I36" s="58" t="s">
        <v>154</v>
      </c>
    </row>
    <row r="37" spans="1:18" ht="22.5" customHeight="1" x14ac:dyDescent="0.35">
      <c r="A37" s="1697"/>
      <c r="B37" s="1675"/>
      <c r="C37" s="788" t="s">
        <v>579</v>
      </c>
      <c r="D37" s="135">
        <v>773</v>
      </c>
      <c r="E37" s="136">
        <f>D37/L12*100000</f>
        <v>52.685853950450763</v>
      </c>
      <c r="F37" s="54">
        <v>773</v>
      </c>
      <c r="G37" s="55">
        <f>F37/L12*100000</f>
        <v>52.685853950450763</v>
      </c>
      <c r="H37" s="57" t="s">
        <v>154</v>
      </c>
      <c r="I37" s="58" t="s">
        <v>154</v>
      </c>
    </row>
    <row r="38" spans="1:18" ht="22.5" customHeight="1" x14ac:dyDescent="0.35">
      <c r="A38" s="1697"/>
      <c r="B38" s="1675"/>
      <c r="C38" s="788" t="s">
        <v>693</v>
      </c>
      <c r="D38" s="135">
        <v>1001</v>
      </c>
      <c r="E38" s="136">
        <f>D38/$L$19*100000</f>
        <v>66.916461382650525</v>
      </c>
      <c r="F38" s="54">
        <v>1001</v>
      </c>
      <c r="G38" s="55">
        <f>F38/$L$19*100000</f>
        <v>66.916461382650525</v>
      </c>
      <c r="H38" s="57" t="s">
        <v>154</v>
      </c>
      <c r="I38" s="58" t="s">
        <v>154</v>
      </c>
    </row>
    <row r="39" spans="1:18" ht="22.5" customHeight="1" x14ac:dyDescent="0.35">
      <c r="A39" s="1697"/>
      <c r="B39" s="1675"/>
      <c r="C39" s="278" t="s">
        <v>694</v>
      </c>
      <c r="D39" s="137">
        <v>1056</v>
      </c>
      <c r="E39" s="137">
        <v>69.3</v>
      </c>
      <c r="F39" s="132">
        <v>1056</v>
      </c>
      <c r="G39" s="132">
        <v>69.3</v>
      </c>
      <c r="H39" s="132" t="s">
        <v>154</v>
      </c>
      <c r="I39" s="175" t="s">
        <v>154</v>
      </c>
      <c r="K39" s="1139"/>
      <c r="L39" s="1139"/>
    </row>
    <row r="40" spans="1:18" ht="22.5" customHeight="1" thickBot="1" x14ac:dyDescent="0.4">
      <c r="A40" s="1699"/>
      <c r="B40" s="1700"/>
      <c r="C40" s="626" t="s">
        <v>695</v>
      </c>
      <c r="D40" s="790">
        <v>932</v>
      </c>
      <c r="E40" s="947">
        <v>60</v>
      </c>
      <c r="F40" s="789">
        <v>932</v>
      </c>
      <c r="G40" s="727">
        <v>60</v>
      </c>
      <c r="H40" s="789" t="s">
        <v>154</v>
      </c>
      <c r="I40" s="726" t="s">
        <v>154</v>
      </c>
      <c r="K40" s="1140"/>
      <c r="L40" s="1141"/>
    </row>
    <row r="41" spans="1:18" s="133" customFormat="1" ht="25.5" customHeight="1" thickTop="1" x14ac:dyDescent="0.35">
      <c r="A41" s="1695" t="s">
        <v>528</v>
      </c>
      <c r="B41" s="1695"/>
      <c r="C41" s="1695"/>
      <c r="D41" s="1695"/>
      <c r="E41" s="1695"/>
      <c r="F41" s="1695"/>
      <c r="G41" s="1695"/>
      <c r="H41" s="1695"/>
      <c r="I41" s="1695"/>
      <c r="J41" s="1139"/>
      <c r="K41" s="1142"/>
      <c r="L41" s="1142"/>
      <c r="M41" s="1139"/>
      <c r="N41" s="121"/>
      <c r="O41" s="121"/>
      <c r="P41" s="121"/>
      <c r="Q41" s="121"/>
      <c r="R41" s="121"/>
    </row>
    <row r="42" spans="1:18" s="133" customFormat="1" ht="36.75" customHeight="1" x14ac:dyDescent="0.35">
      <c r="A42" s="1670" t="s">
        <v>409</v>
      </c>
      <c r="B42" s="1670"/>
      <c r="C42" s="1670"/>
      <c r="D42" s="1670"/>
      <c r="E42" s="1670"/>
      <c r="F42" s="1670"/>
      <c r="G42" s="1670"/>
      <c r="H42" s="1670"/>
      <c r="I42" s="1670"/>
      <c r="J42" s="1143"/>
      <c r="K42" s="1137"/>
      <c r="L42" s="1137"/>
      <c r="M42" s="1144"/>
      <c r="N42" s="121"/>
      <c r="O42" s="121"/>
      <c r="P42" s="121"/>
      <c r="Q42" s="121"/>
      <c r="R42" s="121"/>
    </row>
    <row r="43" spans="1:18" ht="18.75" customHeight="1" x14ac:dyDescent="0.35">
      <c r="A43" s="325" t="s">
        <v>429</v>
      </c>
      <c r="B43" s="153"/>
      <c r="C43" s="153"/>
      <c r="D43" s="153"/>
      <c r="E43" s="153"/>
      <c r="F43" s="153"/>
      <c r="G43" s="153"/>
      <c r="H43" s="153"/>
      <c r="I43" s="153"/>
      <c r="M43" s="1142"/>
    </row>
  </sheetData>
  <mergeCells count="24">
    <mergeCell ref="A36:A40"/>
    <mergeCell ref="B36:B40"/>
    <mergeCell ref="B26:B30"/>
    <mergeCell ref="A26:A30"/>
    <mergeCell ref="A11:A15"/>
    <mergeCell ref="A16:A20"/>
    <mergeCell ref="B16:B20"/>
    <mergeCell ref="B11:B15"/>
    <mergeCell ref="A42:I42"/>
    <mergeCell ref="A21:A25"/>
    <mergeCell ref="B21:B25"/>
    <mergeCell ref="A1:I1"/>
    <mergeCell ref="A3:A5"/>
    <mergeCell ref="B3:B5"/>
    <mergeCell ref="C3:C5"/>
    <mergeCell ref="D3:E4"/>
    <mergeCell ref="F3:I3"/>
    <mergeCell ref="F4:G4"/>
    <mergeCell ref="H4:I4"/>
    <mergeCell ref="A6:A10"/>
    <mergeCell ref="B6:B10"/>
    <mergeCell ref="A41:I41"/>
    <mergeCell ref="B31:B35"/>
    <mergeCell ref="A31:A35"/>
  </mergeCells>
  <pageMargins left="1.1023622047244095" right="0.70866141732283472" top="0.74803149606299213" bottom="0.74803149606299213" header="0.31496062992125984" footer="0.31496062992125984"/>
  <pageSetup scale="62" orientation="portrait" r:id="rId1"/>
  <headerFooter>
    <oddFooter>&amp;C8</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864AA-B01C-442B-AF34-FFF514711068}">
  <sheetPr>
    <tabColor rgb="FFFFFF00"/>
  </sheetPr>
  <dimension ref="A1:AW72"/>
  <sheetViews>
    <sheetView view="pageBreakPreview" topLeftCell="A14" zoomScale="60" zoomScaleNormal="80" zoomScalePageLayoutView="60" workbookViewId="0">
      <selection activeCell="AB12" sqref="AB12"/>
    </sheetView>
  </sheetViews>
  <sheetFormatPr baseColWidth="10" defaultColWidth="10.109375" defaultRowHeight="24.75" customHeight="1" x14ac:dyDescent="0.4"/>
  <cols>
    <col min="1" max="1" width="10.109375" style="1297"/>
    <col min="2" max="2" width="65.5546875" style="1297" bestFit="1" customWidth="1"/>
    <col min="3" max="16" width="11.33203125" style="1295" customWidth="1"/>
    <col min="17" max="33" width="10.109375" style="1296"/>
    <col min="34" max="34" width="12.6640625" style="1296" customWidth="1"/>
    <col min="35" max="38" width="10.109375" style="1296"/>
    <col min="39" max="16384" width="10.109375" style="1295"/>
  </cols>
  <sheetData>
    <row r="1" spans="1:48" ht="48" customHeight="1" x14ac:dyDescent="0.4">
      <c r="A1" s="1707" t="s">
        <v>742</v>
      </c>
      <c r="B1" s="1707"/>
      <c r="C1" s="1707"/>
      <c r="D1" s="1707"/>
      <c r="E1" s="1707"/>
      <c r="F1" s="1707"/>
      <c r="G1" s="1707"/>
      <c r="H1" s="1707"/>
      <c r="I1" s="1707"/>
      <c r="J1" s="1707"/>
      <c r="K1" s="1707"/>
      <c r="L1" s="1707"/>
      <c r="M1" s="1707"/>
      <c r="N1" s="1707"/>
      <c r="O1" s="1707"/>
      <c r="P1" s="1707"/>
      <c r="Q1" s="1702"/>
      <c r="R1" s="1702"/>
      <c r="S1" s="1702"/>
      <c r="T1" s="1702"/>
      <c r="U1" s="1702"/>
      <c r="V1" s="1702"/>
      <c r="W1" s="1702"/>
      <c r="X1" s="1702"/>
      <c r="Y1" s="1702"/>
      <c r="Z1" s="1702"/>
      <c r="AA1" s="1702"/>
      <c r="AB1" s="1702"/>
      <c r="AC1" s="1702"/>
      <c r="AD1" s="1702"/>
      <c r="AE1" s="1366"/>
      <c r="AF1" s="1366"/>
      <c r="AG1" s="1366"/>
      <c r="AH1" s="1366"/>
      <c r="AJ1" s="1366"/>
      <c r="AM1" s="1365"/>
    </row>
    <row r="2" spans="1:48" ht="24.75" customHeight="1" thickBot="1" x14ac:dyDescent="0.45">
      <c r="A2" s="1364"/>
      <c r="B2" s="1364"/>
      <c r="C2" s="1364"/>
      <c r="D2" s="1364"/>
      <c r="E2" s="1364"/>
      <c r="F2" s="1364"/>
      <c r="G2" s="1364"/>
      <c r="H2" s="1364"/>
      <c r="I2" s="1364"/>
      <c r="J2" s="1364"/>
      <c r="K2" s="1364"/>
      <c r="L2" s="1364"/>
      <c r="M2" s="1364"/>
      <c r="N2" s="1364"/>
      <c r="O2" s="1364"/>
      <c r="P2" s="1364"/>
      <c r="Q2" s="1327"/>
      <c r="R2" s="1327"/>
      <c r="S2" s="1327"/>
      <c r="T2" s="1327"/>
      <c r="U2" s="1327"/>
      <c r="V2" s="1327"/>
      <c r="W2" s="1327"/>
      <c r="X2" s="1327"/>
      <c r="Y2" s="1327"/>
      <c r="Z2" s="1327"/>
      <c r="AA2" s="1327"/>
      <c r="AB2" s="1327"/>
      <c r="AC2" s="1327"/>
      <c r="AD2" s="1327"/>
    </row>
    <row r="3" spans="1:48" ht="24.75" customHeight="1" x14ac:dyDescent="0.4">
      <c r="A3" s="1710" t="s">
        <v>516</v>
      </c>
      <c r="B3" s="1717" t="s">
        <v>131</v>
      </c>
      <c r="C3" s="1708" t="s">
        <v>422</v>
      </c>
      <c r="D3" s="1708"/>
      <c r="E3" s="1708"/>
      <c r="F3" s="1708"/>
      <c r="G3" s="1708"/>
      <c r="H3" s="1708"/>
      <c r="I3" s="1708"/>
      <c r="J3" s="1708"/>
      <c r="K3" s="1708"/>
      <c r="L3" s="1708"/>
      <c r="M3" s="1708"/>
      <c r="N3" s="1708"/>
      <c r="O3" s="1708"/>
      <c r="P3" s="1709"/>
      <c r="Q3" s="1706" t="s">
        <v>422</v>
      </c>
      <c r="R3" s="1706"/>
      <c r="S3" s="1706"/>
      <c r="T3" s="1706"/>
      <c r="U3" s="1706"/>
      <c r="V3" s="1706"/>
      <c r="W3" s="1706"/>
      <c r="X3" s="1706"/>
      <c r="Y3" s="1706" t="s">
        <v>320</v>
      </c>
      <c r="Z3" s="1706"/>
      <c r="AA3" s="1706"/>
      <c r="AB3" s="1706"/>
      <c r="AC3" s="1706"/>
      <c r="AD3" s="1706"/>
    </row>
    <row r="4" spans="1:48" ht="24.75" customHeight="1" x14ac:dyDescent="0.45">
      <c r="A4" s="1711"/>
      <c r="B4" s="1718"/>
      <c r="C4" s="1703" t="s">
        <v>85</v>
      </c>
      <c r="D4" s="1703"/>
      <c r="E4" s="1703" t="s">
        <v>96</v>
      </c>
      <c r="F4" s="1703"/>
      <c r="G4" s="1703" t="s">
        <v>97</v>
      </c>
      <c r="H4" s="1703"/>
      <c r="I4" s="1703" t="s">
        <v>98</v>
      </c>
      <c r="J4" s="1703"/>
      <c r="K4" s="1703" t="s">
        <v>99</v>
      </c>
      <c r="L4" s="1703"/>
      <c r="M4" s="1703" t="s">
        <v>100</v>
      </c>
      <c r="N4" s="1703"/>
      <c r="O4" s="1704" t="s">
        <v>101</v>
      </c>
      <c r="P4" s="1705"/>
      <c r="Q4" s="1706" t="s">
        <v>102</v>
      </c>
      <c r="R4" s="1706"/>
      <c r="S4" s="1706" t="s">
        <v>420</v>
      </c>
      <c r="T4" s="1706"/>
      <c r="U4" s="1706" t="s">
        <v>421</v>
      </c>
      <c r="V4" s="1706"/>
      <c r="W4" s="1706" t="s">
        <v>106</v>
      </c>
      <c r="X4" s="1706"/>
      <c r="Y4" s="1706" t="s">
        <v>423</v>
      </c>
      <c r="Z4" s="1706"/>
      <c r="AA4" s="1706" t="s">
        <v>327</v>
      </c>
      <c r="AB4" s="1706"/>
      <c r="AC4" s="1706" t="s">
        <v>419</v>
      </c>
      <c r="AD4" s="1706"/>
      <c r="AH4" s="1324"/>
      <c r="AI4" s="1324"/>
      <c r="AJ4" s="1324"/>
      <c r="AK4" s="1324"/>
      <c r="AL4" s="1324"/>
      <c r="AM4" s="357"/>
      <c r="AN4" s="357"/>
      <c r="AO4" s="357"/>
      <c r="AP4" s="357"/>
      <c r="AQ4" s="357"/>
      <c r="AR4" s="357"/>
      <c r="AS4" s="357"/>
      <c r="AT4" s="357"/>
      <c r="AU4" s="357"/>
      <c r="AV4" s="357"/>
    </row>
    <row r="5" spans="1:48" ht="24.75" customHeight="1" thickBot="1" x14ac:dyDescent="0.5">
      <c r="A5" s="1712"/>
      <c r="B5" s="1719"/>
      <c r="C5" s="1363" t="s">
        <v>87</v>
      </c>
      <c r="D5" s="1363" t="s">
        <v>372</v>
      </c>
      <c r="E5" s="1363" t="s">
        <v>87</v>
      </c>
      <c r="F5" s="1363" t="s">
        <v>372</v>
      </c>
      <c r="G5" s="1363" t="s">
        <v>87</v>
      </c>
      <c r="H5" s="1363" t="s">
        <v>372</v>
      </c>
      <c r="I5" s="1363" t="s">
        <v>87</v>
      </c>
      <c r="J5" s="1363" t="s">
        <v>372</v>
      </c>
      <c r="K5" s="1363" t="s">
        <v>87</v>
      </c>
      <c r="L5" s="1363" t="s">
        <v>372</v>
      </c>
      <c r="M5" s="1363" t="s">
        <v>87</v>
      </c>
      <c r="N5" s="1363" t="s">
        <v>372</v>
      </c>
      <c r="O5" s="1363" t="s">
        <v>87</v>
      </c>
      <c r="P5" s="1362" t="s">
        <v>372</v>
      </c>
      <c r="Q5" s="1361" t="s">
        <v>87</v>
      </c>
      <c r="R5" s="1361" t="s">
        <v>138</v>
      </c>
      <c r="S5" s="1361" t="s">
        <v>87</v>
      </c>
      <c r="T5" s="1361" t="s">
        <v>138</v>
      </c>
      <c r="U5" s="1361" t="s">
        <v>87</v>
      </c>
      <c r="V5" s="1361" t="s">
        <v>138</v>
      </c>
      <c r="W5" s="1361" t="s">
        <v>87</v>
      </c>
      <c r="X5" s="1361" t="s">
        <v>138</v>
      </c>
      <c r="Y5" s="1361" t="s">
        <v>87</v>
      </c>
      <c r="Z5" s="1361" t="s">
        <v>138</v>
      </c>
      <c r="AA5" s="1361" t="s">
        <v>87</v>
      </c>
      <c r="AB5" s="1361" t="s">
        <v>138</v>
      </c>
      <c r="AC5" s="1361" t="s">
        <v>87</v>
      </c>
      <c r="AD5" s="1361" t="s">
        <v>138</v>
      </c>
      <c r="AH5" s="1324"/>
      <c r="AI5" s="1324"/>
      <c r="AJ5" s="1324"/>
      <c r="AK5" s="1324"/>
      <c r="AL5" s="1324"/>
      <c r="AM5" s="1360"/>
      <c r="AN5" s="1360"/>
      <c r="AO5" s="1360"/>
      <c r="AP5" s="1360"/>
      <c r="AQ5" s="1360"/>
      <c r="AR5" s="1360"/>
      <c r="AS5" s="1360"/>
      <c r="AT5" s="1360"/>
      <c r="AU5" s="1360"/>
      <c r="AV5" s="1360"/>
    </row>
    <row r="6" spans="1:48" s="1353" customFormat="1" ht="24.75" customHeight="1" x14ac:dyDescent="0.45">
      <c r="A6" s="1359"/>
      <c r="B6" s="1358" t="s">
        <v>215</v>
      </c>
      <c r="C6" s="1357">
        <v>7597</v>
      </c>
      <c r="D6" s="1356">
        <f t="shared" ref="D6:D15" si="0">C6/$C$35*100000</f>
        <v>185.3770068579976</v>
      </c>
      <c r="E6" s="1355">
        <v>125</v>
      </c>
      <c r="F6" s="1356">
        <f t="shared" ref="F6:F15" si="1">E6/$E$35*100000</f>
        <v>75.473065172501236</v>
      </c>
      <c r="G6" s="1355">
        <v>466</v>
      </c>
      <c r="H6" s="1356">
        <f t="shared" ref="H6:H15" si="2">G6/$G$35*100000</f>
        <v>178.33293151020439</v>
      </c>
      <c r="I6" s="1355">
        <v>444</v>
      </c>
      <c r="J6" s="1356">
        <f t="shared" ref="J6:J15" si="3">I6/$I$35*100000</f>
        <v>155.55532198900602</v>
      </c>
      <c r="K6" s="1355">
        <v>999</v>
      </c>
      <c r="L6" s="1356">
        <f t="shared" ref="L6:L15" si="4">K6/$K$35*100000</f>
        <v>218.68521806134132</v>
      </c>
      <c r="M6" s="1355">
        <v>61</v>
      </c>
      <c r="N6" s="1356">
        <f>M6/$M$35*100000</f>
        <v>109.41115276308003</v>
      </c>
      <c r="O6" s="1355">
        <v>346</v>
      </c>
      <c r="P6" s="1354">
        <f t="shared" ref="P6:P15" si="5">O6/$O$35*100000</f>
        <v>291.85751280039818</v>
      </c>
      <c r="Q6" s="1330">
        <v>321</v>
      </c>
      <c r="R6" s="1331">
        <f t="shared" ref="R6:R15" si="6">Q6/$Q$35*100000</f>
        <v>336.47446043542521</v>
      </c>
      <c r="S6" s="1330">
        <v>3296</v>
      </c>
      <c r="T6" s="1331">
        <f t="shared" ref="T6:T15" si="7">S6/$S$35*100000</f>
        <v>209.69455595778115</v>
      </c>
      <c r="U6" s="1330">
        <v>993</v>
      </c>
      <c r="V6" s="1331">
        <f t="shared" ref="V6:V15" si="8">U6/$U$35*100000</f>
        <v>172.29951311940201</v>
      </c>
      <c r="W6" s="1330">
        <v>479</v>
      </c>
      <c r="X6" s="1331">
        <f t="shared" ref="X6:X15" si="9">W6/$W$35*100000</f>
        <v>194.61971956882996</v>
      </c>
      <c r="Y6" s="1337" t="s">
        <v>73</v>
      </c>
      <c r="Z6" s="1337" t="s">
        <v>73</v>
      </c>
      <c r="AA6" s="1330">
        <v>21</v>
      </c>
      <c r="AB6" s="1331">
        <f>AA6/$AA$35*100000</f>
        <v>47.478013158192219</v>
      </c>
      <c r="AC6" s="1330">
        <v>46</v>
      </c>
      <c r="AD6" s="1331">
        <f>AC6/$AC$35*100000</f>
        <v>22.064360781078371</v>
      </c>
      <c r="AE6" s="1330"/>
      <c r="AF6" s="1330">
        <f t="shared" ref="AF6:AF29" si="10">E6+G6+I6+K6+M6+O6+Q6+S6+U6+W6+AA6+AC6</f>
        <v>7597</v>
      </c>
      <c r="AG6" s="1330"/>
      <c r="AH6" s="1306"/>
      <c r="AI6" s="1306"/>
      <c r="AJ6" s="1306"/>
      <c r="AK6" s="1306"/>
      <c r="AL6" s="1306"/>
      <c r="AM6" s="1305"/>
      <c r="AN6" s="1305"/>
      <c r="AO6" s="1305"/>
      <c r="AP6" s="1305"/>
      <c r="AQ6" s="1305"/>
      <c r="AR6" s="1305"/>
      <c r="AS6" s="1305"/>
      <c r="AT6" s="1305"/>
      <c r="AU6" s="1305"/>
      <c r="AV6" s="1305"/>
    </row>
    <row r="7" spans="1:48" ht="24.75" customHeight="1" x14ac:dyDescent="0.45">
      <c r="A7" s="1342" t="s">
        <v>139</v>
      </c>
      <c r="B7" s="1341" t="s">
        <v>184</v>
      </c>
      <c r="C7" s="1339">
        <v>442</v>
      </c>
      <c r="D7" s="1340">
        <f t="shared" si="0"/>
        <v>10.785393843785039</v>
      </c>
      <c r="E7" s="1339">
        <v>14</v>
      </c>
      <c r="F7" s="1340">
        <f t="shared" si="1"/>
        <v>8.4529832993201381</v>
      </c>
      <c r="G7" s="1339">
        <v>43</v>
      </c>
      <c r="H7" s="1340">
        <f t="shared" si="2"/>
        <v>16.455613851799974</v>
      </c>
      <c r="I7" s="1339">
        <v>26</v>
      </c>
      <c r="J7" s="1340">
        <f t="shared" si="3"/>
        <v>9.1090954317886403</v>
      </c>
      <c r="K7" s="1339">
        <v>75</v>
      </c>
      <c r="L7" s="1340">
        <f t="shared" si="4"/>
        <v>16.417809163764364</v>
      </c>
      <c r="M7" s="1339">
        <v>6</v>
      </c>
      <c r="N7" s="1340">
        <f>M7/$M$35*100000</f>
        <v>10.761752730794756</v>
      </c>
      <c r="O7" s="1339">
        <v>19</v>
      </c>
      <c r="P7" s="1338">
        <f t="shared" si="5"/>
        <v>16.026857639328224</v>
      </c>
      <c r="Q7" s="1296">
        <v>8</v>
      </c>
      <c r="R7" s="1331">
        <f t="shared" si="6"/>
        <v>8.3856563348392577</v>
      </c>
      <c r="S7" s="1296">
        <v>141</v>
      </c>
      <c r="T7" s="1331">
        <f t="shared" si="7"/>
        <v>8.9705498756210993</v>
      </c>
      <c r="U7" s="1296">
        <v>56</v>
      </c>
      <c r="V7" s="1331">
        <f t="shared" si="8"/>
        <v>9.7167902665523798</v>
      </c>
      <c r="W7" s="1296">
        <v>46</v>
      </c>
      <c r="X7" s="1331">
        <f t="shared" si="9"/>
        <v>18.689993946067176</v>
      </c>
      <c r="Y7" s="1337" t="s">
        <v>73</v>
      </c>
      <c r="Z7" s="1337" t="s">
        <v>73</v>
      </c>
      <c r="AA7" s="1337" t="s">
        <v>73</v>
      </c>
      <c r="AB7" s="1337" t="s">
        <v>73</v>
      </c>
      <c r="AC7" s="1296">
        <v>8</v>
      </c>
      <c r="AD7" s="1331">
        <f>AC7/$AC$35*100000</f>
        <v>3.8372801358397166</v>
      </c>
      <c r="AF7" s="1330" t="e">
        <f t="shared" si="10"/>
        <v>#VALUE!</v>
      </c>
      <c r="AH7" s="1306"/>
      <c r="AI7" s="1306"/>
      <c r="AJ7" s="1306"/>
      <c r="AK7" s="1306"/>
      <c r="AL7" s="1306"/>
      <c r="AM7" s="1305"/>
      <c r="AN7" s="1305"/>
      <c r="AO7" s="1305"/>
      <c r="AP7" s="1305"/>
      <c r="AQ7" s="1305"/>
      <c r="AR7" s="1305"/>
      <c r="AS7" s="1305"/>
      <c r="AT7" s="1305"/>
      <c r="AU7" s="1305"/>
      <c r="AV7" s="1305"/>
    </row>
    <row r="8" spans="1:48" ht="24.75" customHeight="1" x14ac:dyDescent="0.45">
      <c r="A8" s="1342" t="s">
        <v>141</v>
      </c>
      <c r="B8" s="1341" t="s">
        <v>185</v>
      </c>
      <c r="C8" s="1339">
        <v>451</v>
      </c>
      <c r="D8" s="1340">
        <f t="shared" si="0"/>
        <v>11.005005935626816</v>
      </c>
      <c r="E8" s="1339">
        <v>3</v>
      </c>
      <c r="F8" s="1340">
        <f t="shared" si="1"/>
        <v>1.8113535641400298</v>
      </c>
      <c r="G8" s="1339">
        <v>28</v>
      </c>
      <c r="H8" s="1340">
        <f t="shared" si="2"/>
        <v>10.71528343838138</v>
      </c>
      <c r="I8" s="1339">
        <v>39</v>
      </c>
      <c r="J8" s="1340">
        <f t="shared" si="3"/>
        <v>13.663643147682961</v>
      </c>
      <c r="K8" s="1339">
        <v>52</v>
      </c>
      <c r="L8" s="1340">
        <f t="shared" si="4"/>
        <v>11.383014353543292</v>
      </c>
      <c r="M8" s="1340" t="s">
        <v>73</v>
      </c>
      <c r="N8" s="1340" t="s">
        <v>73</v>
      </c>
      <c r="O8" s="1339">
        <v>28</v>
      </c>
      <c r="P8" s="1338">
        <f t="shared" si="5"/>
        <v>23.618527047431062</v>
      </c>
      <c r="Q8" s="1296">
        <v>27</v>
      </c>
      <c r="R8" s="1331">
        <f t="shared" si="6"/>
        <v>28.301590130082495</v>
      </c>
      <c r="S8" s="1296">
        <v>203</v>
      </c>
      <c r="T8" s="1331">
        <f t="shared" si="7"/>
        <v>12.915046984050235</v>
      </c>
      <c r="U8" s="1296">
        <v>46</v>
      </c>
      <c r="V8" s="1331">
        <f t="shared" si="8"/>
        <v>7.981649147525169</v>
      </c>
      <c r="W8" s="1296">
        <v>23</v>
      </c>
      <c r="X8" s="1331">
        <f t="shared" si="9"/>
        <v>9.344996973033588</v>
      </c>
      <c r="Y8" s="1337" t="s">
        <v>73</v>
      </c>
      <c r="Z8" s="1337" t="s">
        <v>73</v>
      </c>
      <c r="AA8" s="1337" t="s">
        <v>73</v>
      </c>
      <c r="AB8" s="1337" t="s">
        <v>73</v>
      </c>
      <c r="AC8" s="1296">
        <v>2</v>
      </c>
      <c r="AD8" s="1331">
        <f>AC8/$AC$35*100000</f>
        <v>0.95932003395992915</v>
      </c>
      <c r="AF8" s="1330" t="e">
        <f t="shared" si="10"/>
        <v>#VALUE!</v>
      </c>
      <c r="AH8" s="1306"/>
      <c r="AI8" s="1306"/>
      <c r="AJ8" s="1306"/>
      <c r="AK8" s="1306"/>
      <c r="AL8" s="1306"/>
      <c r="AM8" s="1305"/>
      <c r="AN8" s="1305"/>
      <c r="AO8" s="1305"/>
      <c r="AP8" s="1305"/>
      <c r="AQ8" s="1305"/>
      <c r="AR8" s="1305"/>
      <c r="AS8" s="1305"/>
      <c r="AT8" s="1305"/>
      <c r="AU8" s="1305"/>
      <c r="AV8" s="1305"/>
    </row>
    <row r="9" spans="1:48" ht="24.75" customHeight="1" x14ac:dyDescent="0.45">
      <c r="A9" s="1342" t="s">
        <v>159</v>
      </c>
      <c r="B9" s="1341" t="s">
        <v>216</v>
      </c>
      <c r="C9" s="1339">
        <v>166</v>
      </c>
      <c r="D9" s="1340">
        <f t="shared" si="0"/>
        <v>4.0506230273038835</v>
      </c>
      <c r="E9" s="1339">
        <v>1</v>
      </c>
      <c r="F9" s="1340">
        <f t="shared" si="1"/>
        <v>0.60378452138000993</v>
      </c>
      <c r="G9" s="1339">
        <v>11</v>
      </c>
      <c r="H9" s="1340">
        <f t="shared" si="2"/>
        <v>4.2095756365069708</v>
      </c>
      <c r="I9" s="1339">
        <v>10</v>
      </c>
      <c r="J9" s="1340">
        <f t="shared" si="3"/>
        <v>3.5034982429956312</v>
      </c>
      <c r="K9" s="1339">
        <v>19</v>
      </c>
      <c r="L9" s="1340">
        <f t="shared" si="4"/>
        <v>4.159178321486972</v>
      </c>
      <c r="M9" s="1339">
        <v>1</v>
      </c>
      <c r="N9" s="1340">
        <f t="shared" ref="N9:N15" si="11">M9/$M$35*100000</f>
        <v>1.7936254551324591</v>
      </c>
      <c r="O9" s="1339">
        <v>7</v>
      </c>
      <c r="P9" s="1338">
        <f t="shared" si="5"/>
        <v>5.9046317618577655</v>
      </c>
      <c r="Q9" s="1296">
        <v>10</v>
      </c>
      <c r="R9" s="1331">
        <f t="shared" si="6"/>
        <v>10.482070418549073</v>
      </c>
      <c r="S9" s="1296">
        <v>74</v>
      </c>
      <c r="T9" s="1331">
        <f t="shared" si="7"/>
        <v>4.7079481616734853</v>
      </c>
      <c r="U9" s="1296">
        <v>21</v>
      </c>
      <c r="V9" s="1331">
        <f t="shared" si="8"/>
        <v>3.643796349957142</v>
      </c>
      <c r="W9" s="1296">
        <v>11</v>
      </c>
      <c r="X9" s="1331">
        <f t="shared" si="9"/>
        <v>4.4693463784073684</v>
      </c>
      <c r="Y9" s="1337" t="s">
        <v>73</v>
      </c>
      <c r="Z9" s="1337" t="s">
        <v>73</v>
      </c>
      <c r="AA9" s="1337" t="s">
        <v>73</v>
      </c>
      <c r="AB9" s="1337" t="s">
        <v>73</v>
      </c>
      <c r="AC9" s="1337">
        <v>1</v>
      </c>
      <c r="AD9" s="1331">
        <f>AC9/$AC$35*100000</f>
        <v>0.47966001697996458</v>
      </c>
      <c r="AF9" s="1330" t="e">
        <f t="shared" si="10"/>
        <v>#VALUE!</v>
      </c>
      <c r="AH9" s="1306"/>
      <c r="AI9" s="1306"/>
      <c r="AJ9" s="1306"/>
      <c r="AK9" s="1306"/>
      <c r="AL9" s="1306"/>
      <c r="AM9" s="1305"/>
      <c r="AN9" s="1305"/>
      <c r="AO9" s="1305"/>
      <c r="AP9" s="1305"/>
      <c r="AQ9" s="1305"/>
      <c r="AR9" s="1305"/>
      <c r="AS9" s="1305"/>
      <c r="AT9" s="1305"/>
      <c r="AU9" s="1305"/>
      <c r="AV9" s="1305"/>
    </row>
    <row r="10" spans="1:48" ht="24.75" customHeight="1" x14ac:dyDescent="0.45">
      <c r="A10" s="1342" t="s">
        <v>161</v>
      </c>
      <c r="B10" s="1352" t="s">
        <v>217</v>
      </c>
      <c r="C10" s="1339">
        <v>178</v>
      </c>
      <c r="D10" s="1340">
        <f t="shared" si="0"/>
        <v>4.3434391497595852</v>
      </c>
      <c r="E10" s="1339">
        <v>4</v>
      </c>
      <c r="F10" s="1340">
        <f t="shared" si="1"/>
        <v>2.4151380855200397</v>
      </c>
      <c r="G10" s="1339">
        <v>10</v>
      </c>
      <c r="H10" s="1340">
        <f t="shared" si="2"/>
        <v>3.8268869422790646</v>
      </c>
      <c r="I10" s="1339">
        <v>11</v>
      </c>
      <c r="J10" s="1340">
        <f t="shared" si="3"/>
        <v>3.8538480672951945</v>
      </c>
      <c r="K10" s="1339">
        <v>25</v>
      </c>
      <c r="L10" s="1340">
        <f t="shared" si="4"/>
        <v>5.472603054588121</v>
      </c>
      <c r="M10" s="1339">
        <v>2</v>
      </c>
      <c r="N10" s="1340">
        <f t="shared" si="11"/>
        <v>3.5872509102649182</v>
      </c>
      <c r="O10" s="1339">
        <v>8</v>
      </c>
      <c r="P10" s="1338">
        <f t="shared" si="5"/>
        <v>6.7481505849803041</v>
      </c>
      <c r="Q10" s="1296">
        <v>7</v>
      </c>
      <c r="R10" s="1331">
        <f t="shared" si="6"/>
        <v>7.33744929298435</v>
      </c>
      <c r="S10" s="1296">
        <v>66</v>
      </c>
      <c r="T10" s="1331">
        <f t="shared" si="7"/>
        <v>4.1989807928439182</v>
      </c>
      <c r="U10" s="1296">
        <v>20</v>
      </c>
      <c r="V10" s="1331">
        <f t="shared" si="8"/>
        <v>3.4702822380544212</v>
      </c>
      <c r="W10" s="1296">
        <v>24</v>
      </c>
      <c r="X10" s="1331">
        <f t="shared" si="9"/>
        <v>9.751301189252441</v>
      </c>
      <c r="Y10" s="1337" t="s">
        <v>73</v>
      </c>
      <c r="Z10" s="1337" t="s">
        <v>73</v>
      </c>
      <c r="AA10" s="1337" t="s">
        <v>73</v>
      </c>
      <c r="AB10" s="1337" t="s">
        <v>73</v>
      </c>
      <c r="AC10" s="1296">
        <v>1</v>
      </c>
      <c r="AD10" s="1331">
        <f>AC10/$AC$35*100000</f>
        <v>0.47966001697996458</v>
      </c>
      <c r="AF10" s="1330" t="e">
        <f t="shared" si="10"/>
        <v>#VALUE!</v>
      </c>
      <c r="AH10" s="1306"/>
      <c r="AI10" s="1306"/>
      <c r="AJ10" s="1306"/>
      <c r="AK10" s="1306"/>
      <c r="AL10" s="1306"/>
      <c r="AM10" s="1305"/>
      <c r="AN10" s="1305"/>
      <c r="AO10" s="1305"/>
      <c r="AP10" s="1305"/>
      <c r="AQ10" s="1305"/>
      <c r="AR10" s="1305"/>
      <c r="AS10" s="1305"/>
      <c r="AT10" s="1305"/>
      <c r="AU10" s="1305"/>
      <c r="AV10" s="1305"/>
    </row>
    <row r="11" spans="1:48" ht="24.75" customHeight="1" x14ac:dyDescent="0.45">
      <c r="A11" s="1342" t="s">
        <v>162</v>
      </c>
      <c r="B11" s="1341" t="s">
        <v>218</v>
      </c>
      <c r="C11" s="1339">
        <v>148</v>
      </c>
      <c r="D11" s="1340">
        <f t="shared" si="0"/>
        <v>3.6113988436203299</v>
      </c>
      <c r="E11" s="1339">
        <v>3</v>
      </c>
      <c r="F11" s="1340">
        <f t="shared" si="1"/>
        <v>1.8113535641400298</v>
      </c>
      <c r="G11" s="1339">
        <v>7</v>
      </c>
      <c r="H11" s="1340">
        <f t="shared" si="2"/>
        <v>2.6788208595953451</v>
      </c>
      <c r="I11" s="1339">
        <v>17</v>
      </c>
      <c r="J11" s="1340">
        <f t="shared" si="3"/>
        <v>5.9559470130925733</v>
      </c>
      <c r="K11" s="1339">
        <v>14</v>
      </c>
      <c r="L11" s="1340">
        <f t="shared" si="4"/>
        <v>3.0646577105693478</v>
      </c>
      <c r="M11" s="1339">
        <v>1</v>
      </c>
      <c r="N11" s="1340">
        <f t="shared" si="11"/>
        <v>1.7936254551324591</v>
      </c>
      <c r="O11" s="1339">
        <v>8</v>
      </c>
      <c r="P11" s="1338">
        <f t="shared" si="5"/>
        <v>6.7481505849803041</v>
      </c>
      <c r="Q11" s="1296">
        <v>5</v>
      </c>
      <c r="R11" s="1331">
        <f t="shared" si="6"/>
        <v>5.2410352092745365</v>
      </c>
      <c r="S11" s="1296">
        <v>66</v>
      </c>
      <c r="T11" s="1331">
        <f t="shared" si="7"/>
        <v>4.1989807928439182</v>
      </c>
      <c r="U11" s="1296">
        <v>19</v>
      </c>
      <c r="V11" s="1331">
        <f t="shared" si="8"/>
        <v>3.2967681261516999</v>
      </c>
      <c r="W11" s="1296">
        <v>8</v>
      </c>
      <c r="X11" s="1331">
        <f t="shared" si="9"/>
        <v>3.2504337297508132</v>
      </c>
      <c r="Y11" s="1337" t="s">
        <v>73</v>
      </c>
      <c r="Z11" s="1337" t="s">
        <v>73</v>
      </c>
      <c r="AA11" s="1337" t="s">
        <v>73</v>
      </c>
      <c r="AB11" s="1337" t="s">
        <v>73</v>
      </c>
      <c r="AC11" s="1337" t="s">
        <v>73</v>
      </c>
      <c r="AD11" s="1337" t="s">
        <v>73</v>
      </c>
      <c r="AF11" s="1330" t="e">
        <f t="shared" si="10"/>
        <v>#VALUE!</v>
      </c>
      <c r="AH11" s="1306"/>
      <c r="AI11" s="1306"/>
      <c r="AJ11" s="1306"/>
      <c r="AK11" s="1306"/>
      <c r="AL11" s="1306"/>
      <c r="AM11" s="1305"/>
      <c r="AN11" s="1305"/>
      <c r="AO11" s="1305"/>
      <c r="AP11" s="1305"/>
      <c r="AQ11" s="1305"/>
      <c r="AR11" s="1305"/>
      <c r="AS11" s="1305"/>
      <c r="AT11" s="1305"/>
      <c r="AU11" s="1305"/>
      <c r="AV11" s="1305"/>
    </row>
    <row r="12" spans="1:48" ht="24.75" customHeight="1" x14ac:dyDescent="0.45">
      <c r="A12" s="1342" t="s">
        <v>164</v>
      </c>
      <c r="B12" s="1341" t="s">
        <v>219</v>
      </c>
      <c r="C12" s="1339">
        <v>67</v>
      </c>
      <c r="D12" s="1340">
        <f t="shared" si="0"/>
        <v>1.6348900170443383</v>
      </c>
      <c r="E12" s="1339">
        <v>1</v>
      </c>
      <c r="F12" s="1340">
        <f t="shared" si="1"/>
        <v>0.60378452138000993</v>
      </c>
      <c r="G12" s="1339">
        <v>2</v>
      </c>
      <c r="H12" s="1340">
        <f t="shared" si="2"/>
        <v>0.76537738845581282</v>
      </c>
      <c r="I12" s="1339">
        <v>4</v>
      </c>
      <c r="J12" s="1340">
        <f t="shared" si="3"/>
        <v>1.4013992971982525</v>
      </c>
      <c r="K12" s="1339">
        <v>12</v>
      </c>
      <c r="L12" s="1340">
        <f t="shared" si="4"/>
        <v>2.6268494662022981</v>
      </c>
      <c r="M12" s="1339">
        <v>1</v>
      </c>
      <c r="N12" s="1340">
        <f t="shared" si="11"/>
        <v>1.7936254551324591</v>
      </c>
      <c r="O12" s="1339">
        <v>3</v>
      </c>
      <c r="P12" s="1338">
        <f t="shared" si="5"/>
        <v>2.5305564693676139</v>
      </c>
      <c r="Q12" s="1296">
        <v>2</v>
      </c>
      <c r="R12" s="1331">
        <f t="shared" si="6"/>
        <v>2.0964140837098144</v>
      </c>
      <c r="S12" s="1296">
        <v>33</v>
      </c>
      <c r="T12" s="1331">
        <f t="shared" si="7"/>
        <v>2.0994903964219591</v>
      </c>
      <c r="U12" s="1296">
        <v>5</v>
      </c>
      <c r="V12" s="1331">
        <f t="shared" si="8"/>
        <v>0.86757055951360529</v>
      </c>
      <c r="W12" s="1296">
        <v>4</v>
      </c>
      <c r="X12" s="1331">
        <f t="shared" si="9"/>
        <v>1.6252168648754066</v>
      </c>
      <c r="Y12" s="1337" t="s">
        <v>73</v>
      </c>
      <c r="Z12" s="1337" t="s">
        <v>73</v>
      </c>
      <c r="AA12" s="1337" t="s">
        <v>73</v>
      </c>
      <c r="AB12" s="1337" t="s">
        <v>73</v>
      </c>
      <c r="AC12" s="1337" t="s">
        <v>73</v>
      </c>
      <c r="AD12" s="1337" t="s">
        <v>73</v>
      </c>
      <c r="AF12" s="1330" t="e">
        <f t="shared" si="10"/>
        <v>#VALUE!</v>
      </c>
      <c r="AH12" s="1306"/>
      <c r="AI12" s="1306"/>
      <c r="AJ12" s="1306"/>
      <c r="AK12" s="1306"/>
      <c r="AL12" s="1306"/>
      <c r="AM12" s="1305"/>
      <c r="AN12" s="1305"/>
      <c r="AO12" s="1305"/>
      <c r="AP12" s="1305"/>
      <c r="AQ12" s="1305"/>
      <c r="AR12" s="1305"/>
      <c r="AS12" s="1305"/>
      <c r="AT12" s="1305"/>
      <c r="AU12" s="1305"/>
      <c r="AV12" s="1305"/>
    </row>
    <row r="13" spans="1:48" ht="24.75" customHeight="1" x14ac:dyDescent="0.45">
      <c r="A13" s="1342" t="s">
        <v>149</v>
      </c>
      <c r="B13" s="1341" t="s">
        <v>186</v>
      </c>
      <c r="C13" s="1339">
        <v>291</v>
      </c>
      <c r="D13" s="1340">
        <f t="shared" si="0"/>
        <v>7.1007909695507836</v>
      </c>
      <c r="E13" s="1339">
        <v>5</v>
      </c>
      <c r="F13" s="1340">
        <f t="shared" si="1"/>
        <v>3.0189226069000497</v>
      </c>
      <c r="G13" s="1339">
        <v>17</v>
      </c>
      <c r="H13" s="1340">
        <f t="shared" si="2"/>
        <v>6.5057078018744088</v>
      </c>
      <c r="I13" s="1339">
        <v>23</v>
      </c>
      <c r="J13" s="1340">
        <f t="shared" si="3"/>
        <v>8.0580459588899522</v>
      </c>
      <c r="K13" s="1339">
        <v>37</v>
      </c>
      <c r="L13" s="1340">
        <f t="shared" si="4"/>
        <v>8.0994525207904182</v>
      </c>
      <c r="M13" s="1339">
        <v>4</v>
      </c>
      <c r="N13" s="1340">
        <f t="shared" si="11"/>
        <v>7.1745018205298363</v>
      </c>
      <c r="O13" s="1339">
        <v>9</v>
      </c>
      <c r="P13" s="1338">
        <f t="shared" si="5"/>
        <v>7.5916694081028417</v>
      </c>
      <c r="Q13" s="1296">
        <v>10</v>
      </c>
      <c r="R13" s="1331">
        <f t="shared" si="6"/>
        <v>10.482070418549073</v>
      </c>
      <c r="S13" s="1296">
        <v>138</v>
      </c>
      <c r="T13" s="1331">
        <f t="shared" si="7"/>
        <v>8.7796871123100129</v>
      </c>
      <c r="U13" s="1296">
        <v>26</v>
      </c>
      <c r="V13" s="1331">
        <f t="shared" si="8"/>
        <v>4.5113669094707474</v>
      </c>
      <c r="W13" s="1296">
        <v>19</v>
      </c>
      <c r="X13" s="1331">
        <f t="shared" si="9"/>
        <v>7.7197801081581821</v>
      </c>
      <c r="Y13" s="1337" t="s">
        <v>73</v>
      </c>
      <c r="Z13" s="1337" t="s">
        <v>73</v>
      </c>
      <c r="AA13" s="1337">
        <v>2</v>
      </c>
      <c r="AB13" s="1331">
        <f>AA13/$AA$35*100000</f>
        <v>4.5217155388754495</v>
      </c>
      <c r="AC13" s="1337">
        <v>1</v>
      </c>
      <c r="AD13" s="1331">
        <f>AC13/$AC$35*100000</f>
        <v>0.47966001697996458</v>
      </c>
      <c r="AF13" s="1330">
        <f t="shared" si="10"/>
        <v>291</v>
      </c>
      <c r="AH13" s="1306"/>
      <c r="AI13" s="1306"/>
      <c r="AJ13" s="1306"/>
      <c r="AK13" s="1306"/>
      <c r="AL13" s="1306"/>
      <c r="AM13" s="1305"/>
      <c r="AN13" s="1305"/>
      <c r="AO13" s="1305"/>
      <c r="AP13" s="1305"/>
      <c r="AQ13" s="1305"/>
      <c r="AR13" s="1305"/>
      <c r="AS13" s="1305"/>
      <c r="AT13" s="1305"/>
      <c r="AU13" s="1305"/>
      <c r="AV13" s="1305"/>
    </row>
    <row r="14" spans="1:48" ht="24.75" customHeight="1" x14ac:dyDescent="0.45">
      <c r="A14" s="1342" t="s">
        <v>166</v>
      </c>
      <c r="B14" s="1352" t="s">
        <v>220</v>
      </c>
      <c r="C14" s="1339">
        <v>354</v>
      </c>
      <c r="D14" s="1340">
        <f t="shared" si="0"/>
        <v>8.6380756124432221</v>
      </c>
      <c r="E14" s="1339">
        <v>14</v>
      </c>
      <c r="F14" s="1340">
        <f t="shared" si="1"/>
        <v>8.4529832993201381</v>
      </c>
      <c r="G14" s="1339">
        <v>29</v>
      </c>
      <c r="H14" s="1340">
        <f t="shared" si="2"/>
        <v>11.097972132609286</v>
      </c>
      <c r="I14" s="1339">
        <v>20</v>
      </c>
      <c r="J14" s="1340">
        <f t="shared" si="3"/>
        <v>7.0069964859912623</v>
      </c>
      <c r="K14" s="1339">
        <v>41</v>
      </c>
      <c r="L14" s="1340">
        <f t="shared" si="4"/>
        <v>8.9750690095245194</v>
      </c>
      <c r="M14" s="1339">
        <v>4</v>
      </c>
      <c r="N14" s="1340">
        <f t="shared" si="11"/>
        <v>7.1745018205298363</v>
      </c>
      <c r="O14" s="1339">
        <v>14</v>
      </c>
      <c r="P14" s="1338">
        <f t="shared" si="5"/>
        <v>11.809263523715531</v>
      </c>
      <c r="Q14" s="1296">
        <v>14</v>
      </c>
      <c r="R14" s="1331">
        <f t="shared" si="6"/>
        <v>14.6748985859687</v>
      </c>
      <c r="S14" s="1296">
        <v>137</v>
      </c>
      <c r="T14" s="1331">
        <f t="shared" si="7"/>
        <v>8.7160661912063162</v>
      </c>
      <c r="U14" s="1296">
        <v>51</v>
      </c>
      <c r="V14" s="1331">
        <f t="shared" si="8"/>
        <v>8.8492197070387739</v>
      </c>
      <c r="W14" s="1296">
        <v>22</v>
      </c>
      <c r="X14" s="1331">
        <f t="shared" si="9"/>
        <v>8.9386927568147367</v>
      </c>
      <c r="Y14" s="1337" t="s">
        <v>73</v>
      </c>
      <c r="Z14" s="1337" t="s">
        <v>73</v>
      </c>
      <c r="AA14" s="1296">
        <v>1</v>
      </c>
      <c r="AB14" s="1331">
        <f>AA14/$AA$35*100000</f>
        <v>2.2608577694377248</v>
      </c>
      <c r="AC14" s="1296">
        <v>7</v>
      </c>
      <c r="AD14" s="1331">
        <f>AC14/$AC$35*100000</f>
        <v>3.3576201188597525</v>
      </c>
      <c r="AF14" s="1330">
        <f t="shared" si="10"/>
        <v>354</v>
      </c>
      <c r="AH14" s="1306"/>
      <c r="AI14" s="1306"/>
      <c r="AJ14" s="1306"/>
      <c r="AK14" s="1306"/>
      <c r="AL14" s="1306"/>
      <c r="AM14" s="1305"/>
      <c r="AN14" s="1305"/>
      <c r="AO14" s="1305"/>
      <c r="AP14" s="1305"/>
      <c r="AQ14" s="1305"/>
      <c r="AR14" s="1305"/>
      <c r="AS14" s="1305"/>
      <c r="AT14" s="1305"/>
      <c r="AU14" s="1305"/>
      <c r="AV14" s="1305"/>
    </row>
    <row r="15" spans="1:48" ht="24.75" customHeight="1" x14ac:dyDescent="0.45">
      <c r="A15" s="1342" t="s">
        <v>151</v>
      </c>
      <c r="B15" s="1341" t="s">
        <v>187</v>
      </c>
      <c r="C15" s="1339">
        <v>943</v>
      </c>
      <c r="D15" s="1340">
        <f t="shared" si="0"/>
        <v>23.010466956310616</v>
      </c>
      <c r="E15" s="1339">
        <v>9</v>
      </c>
      <c r="F15" s="1340">
        <f t="shared" si="1"/>
        <v>5.4340606924200889</v>
      </c>
      <c r="G15" s="1339">
        <v>47</v>
      </c>
      <c r="H15" s="1340">
        <f t="shared" si="2"/>
        <v>17.986368628711602</v>
      </c>
      <c r="I15" s="1339">
        <v>21</v>
      </c>
      <c r="J15" s="1340">
        <f t="shared" si="3"/>
        <v>7.3573463102908256</v>
      </c>
      <c r="K15" s="1339">
        <v>151</v>
      </c>
      <c r="L15" s="1340">
        <f t="shared" si="4"/>
        <v>33.054522449712252</v>
      </c>
      <c r="M15" s="1339">
        <v>4</v>
      </c>
      <c r="N15" s="1340">
        <f t="shared" si="11"/>
        <v>7.1745018205298363</v>
      </c>
      <c r="O15" s="1339">
        <v>75</v>
      </c>
      <c r="P15" s="1338">
        <f t="shared" si="5"/>
        <v>63.263911734190351</v>
      </c>
      <c r="Q15" s="1296">
        <v>70</v>
      </c>
      <c r="R15" s="1331">
        <f t="shared" si="6"/>
        <v>73.374492929843498</v>
      </c>
      <c r="S15" s="1296">
        <v>413</v>
      </c>
      <c r="T15" s="1331">
        <f t="shared" si="7"/>
        <v>26.275440415826342</v>
      </c>
      <c r="U15" s="1296">
        <v>103</v>
      </c>
      <c r="V15" s="1331">
        <f t="shared" si="8"/>
        <v>17.87195352598027</v>
      </c>
      <c r="W15" s="1296">
        <v>42</v>
      </c>
      <c r="X15" s="1331">
        <f t="shared" si="9"/>
        <v>17.064777081191771</v>
      </c>
      <c r="Y15" s="1337" t="s">
        <v>73</v>
      </c>
      <c r="Z15" s="1337" t="s">
        <v>73</v>
      </c>
      <c r="AA15" s="1296">
        <v>6</v>
      </c>
      <c r="AB15" s="1331">
        <f>AA15/$AA$35*100000</f>
        <v>13.565146616626347</v>
      </c>
      <c r="AC15" s="1337">
        <v>2</v>
      </c>
      <c r="AD15" s="1331">
        <f>AC15/$AC$35*100000</f>
        <v>0.95932003395992915</v>
      </c>
      <c r="AF15" s="1330">
        <f t="shared" si="10"/>
        <v>943</v>
      </c>
      <c r="AH15" s="1306"/>
      <c r="AI15" s="1306"/>
      <c r="AJ15" s="1306"/>
      <c r="AK15" s="1306"/>
      <c r="AL15" s="1306"/>
      <c r="AM15" s="1305"/>
      <c r="AN15" s="1305"/>
      <c r="AO15" s="1305"/>
      <c r="AP15" s="1305"/>
      <c r="AQ15" s="1305"/>
      <c r="AR15" s="1305"/>
      <c r="AS15" s="1305"/>
      <c r="AT15" s="1305"/>
      <c r="AU15" s="1305"/>
      <c r="AV15" s="1305"/>
    </row>
    <row r="16" spans="1:48" s="1344" customFormat="1" ht="24.75" customHeight="1" x14ac:dyDescent="0.45">
      <c r="A16" s="1350" t="s">
        <v>153</v>
      </c>
      <c r="B16" s="1349" t="s">
        <v>188</v>
      </c>
      <c r="C16" s="1343">
        <v>900</v>
      </c>
      <c r="D16" s="1348">
        <f>C16/C40*100000</f>
        <v>59.793036370110926</v>
      </c>
      <c r="E16" s="1343">
        <v>12</v>
      </c>
      <c r="F16" s="1348">
        <f>E16/E40*100000</f>
        <v>23.895814249870565</v>
      </c>
      <c r="G16" s="1343">
        <v>57</v>
      </c>
      <c r="H16" s="1348">
        <f>G16/G40*100000</f>
        <v>60.829847178348842</v>
      </c>
      <c r="I16" s="1343">
        <v>67</v>
      </c>
      <c r="J16" s="1348">
        <f>I16/I40*100000</f>
        <v>68.561137091575176</v>
      </c>
      <c r="K16" s="1343">
        <v>95</v>
      </c>
      <c r="L16" s="1348">
        <f>K16/K40*100000</f>
        <v>57.93424767805633</v>
      </c>
      <c r="M16" s="1343">
        <v>3</v>
      </c>
      <c r="N16" s="1348">
        <f>M16/$M$40*100000</f>
        <v>17.780938833570413</v>
      </c>
      <c r="O16" s="1343">
        <v>36</v>
      </c>
      <c r="P16" s="1347">
        <f>O16/O40*100000</f>
        <v>77.376090787946524</v>
      </c>
      <c r="Q16" s="1296">
        <v>30</v>
      </c>
      <c r="R16" s="1346">
        <f>Q16/Q40*100000</f>
        <v>77.453334366044459</v>
      </c>
      <c r="S16" s="1296">
        <v>423</v>
      </c>
      <c r="T16" s="1346">
        <f>S16/S40*100000</f>
        <v>68.232079400848136</v>
      </c>
      <c r="U16" s="1296">
        <v>138</v>
      </c>
      <c r="V16" s="1346">
        <f>U16/U40*100000</f>
        <v>64.60825393852852</v>
      </c>
      <c r="W16" s="1296">
        <v>36</v>
      </c>
      <c r="X16" s="1346">
        <f>W16/W40*100000</f>
        <v>42.67577083111064</v>
      </c>
      <c r="Y16" s="1337" t="s">
        <v>73</v>
      </c>
      <c r="Z16" s="1337" t="s">
        <v>73</v>
      </c>
      <c r="AA16" s="1296">
        <v>2</v>
      </c>
      <c r="AB16" s="1346">
        <f>AA16/AA40*100000</f>
        <v>13.84083044982699</v>
      </c>
      <c r="AC16" s="1337">
        <v>1</v>
      </c>
      <c r="AD16" s="1346">
        <f>AC16/AC40*100000</f>
        <v>1.6246425786327006</v>
      </c>
      <c r="AE16" s="1296"/>
      <c r="AF16" s="1330">
        <f t="shared" si="10"/>
        <v>900</v>
      </c>
      <c r="AG16" s="1296"/>
      <c r="AH16" s="1306"/>
      <c r="AI16" s="1306"/>
      <c r="AJ16" s="1306"/>
      <c r="AK16" s="1306"/>
      <c r="AL16" s="1306"/>
      <c r="AM16" s="1345"/>
      <c r="AN16" s="1345"/>
      <c r="AO16" s="1345"/>
      <c r="AP16" s="1345"/>
      <c r="AQ16" s="1345"/>
      <c r="AR16" s="1345"/>
      <c r="AS16" s="1345"/>
      <c r="AT16" s="1345"/>
      <c r="AU16" s="1345"/>
      <c r="AV16" s="1345"/>
    </row>
    <row r="17" spans="1:48" s="1344" customFormat="1" ht="24.75" customHeight="1" x14ac:dyDescent="0.45">
      <c r="A17" s="1350" t="s">
        <v>167</v>
      </c>
      <c r="B17" s="1349" t="s">
        <v>230</v>
      </c>
      <c r="C17" s="1343">
        <v>14</v>
      </c>
      <c r="D17" s="1348">
        <f>C17/C37*100000</f>
        <v>0.68558556352684807</v>
      </c>
      <c r="E17" s="1343" t="s">
        <v>73</v>
      </c>
      <c r="F17" s="1343" t="s">
        <v>73</v>
      </c>
      <c r="G17" s="1343">
        <v>1</v>
      </c>
      <c r="H17" s="1348">
        <f>G17/G37*100000</f>
        <v>0.78154307865449546</v>
      </c>
      <c r="I17" s="1343" t="s">
        <v>73</v>
      </c>
      <c r="J17" s="1343" t="s">
        <v>73</v>
      </c>
      <c r="K17" s="1343">
        <v>1</v>
      </c>
      <c r="L17" s="1348">
        <f>K17/K37*100000</f>
        <v>0.44025904842409275</v>
      </c>
      <c r="M17" s="1343" t="s">
        <v>73</v>
      </c>
      <c r="N17" s="1343" t="s">
        <v>73</v>
      </c>
      <c r="O17" s="1343">
        <v>1</v>
      </c>
      <c r="P17" s="1347">
        <f>O17/$O$37*100000</f>
        <v>1.6937956266196921</v>
      </c>
      <c r="Q17" s="1296" t="s">
        <v>73</v>
      </c>
      <c r="R17" s="1346" t="s">
        <v>73</v>
      </c>
      <c r="S17" s="1296">
        <v>5</v>
      </c>
      <c r="T17" s="1346">
        <f>S17/S37*100000</f>
        <v>0.62916982300194535</v>
      </c>
      <c r="U17" s="1296">
        <v>2</v>
      </c>
      <c r="V17" s="1346">
        <f>U17/U37*100000</f>
        <v>0.70017959606639102</v>
      </c>
      <c r="W17" s="1337">
        <v>2</v>
      </c>
      <c r="X17" s="1346">
        <f>W17/$W$37*100000</f>
        <v>1.6898742733540626</v>
      </c>
      <c r="Y17" s="1337" t="s">
        <v>73</v>
      </c>
      <c r="Z17" s="1337" t="s">
        <v>73</v>
      </c>
      <c r="AA17" s="1337" t="s">
        <v>73</v>
      </c>
      <c r="AB17" s="1337" t="s">
        <v>73</v>
      </c>
      <c r="AC17" s="1337">
        <v>2</v>
      </c>
      <c r="AD17" s="1346">
        <f>AC17/AC37*100000</f>
        <v>1.8899661696055641</v>
      </c>
      <c r="AE17" s="1296"/>
      <c r="AF17" s="1330" t="e">
        <f t="shared" si="10"/>
        <v>#VALUE!</v>
      </c>
      <c r="AG17" s="1296"/>
      <c r="AH17" s="1306"/>
      <c r="AI17" s="1306"/>
      <c r="AJ17" s="1306"/>
      <c r="AK17" s="1306"/>
      <c r="AL17" s="1306"/>
      <c r="AM17" s="1345"/>
      <c r="AN17" s="1345"/>
      <c r="AO17" s="1345"/>
      <c r="AP17" s="1345"/>
      <c r="AQ17" s="1345"/>
      <c r="AR17" s="1345"/>
      <c r="AS17" s="1345"/>
      <c r="AT17" s="1345"/>
      <c r="AU17" s="1345"/>
      <c r="AV17" s="1345"/>
    </row>
    <row r="18" spans="1:48" s="1344" customFormat="1" ht="24.75" customHeight="1" x14ac:dyDescent="0.45">
      <c r="A18" s="1350" t="s">
        <v>168</v>
      </c>
      <c r="B18" s="1349" t="s">
        <v>231</v>
      </c>
      <c r="C18" s="1343">
        <v>7</v>
      </c>
      <c r="D18" s="1348">
        <f>C18/C37*100000</f>
        <v>0.34279278176342404</v>
      </c>
      <c r="E18" s="1343" t="s">
        <v>73</v>
      </c>
      <c r="F18" s="1343" t="s">
        <v>73</v>
      </c>
      <c r="G18" s="1343" t="s">
        <v>73</v>
      </c>
      <c r="H18" s="1343" t="s">
        <v>73</v>
      </c>
      <c r="I18" s="1343" t="s">
        <v>73</v>
      </c>
      <c r="J18" s="1343" t="s">
        <v>73</v>
      </c>
      <c r="K18" s="1343">
        <v>1</v>
      </c>
      <c r="L18" s="1348">
        <f>K18/K37*100000</f>
        <v>0.44025904842409275</v>
      </c>
      <c r="M18" s="1343" t="s">
        <v>73</v>
      </c>
      <c r="N18" s="1343" t="s">
        <v>73</v>
      </c>
      <c r="O18" s="1343" t="s">
        <v>73</v>
      </c>
      <c r="P18" s="1351" t="s">
        <v>73</v>
      </c>
      <c r="Q18" s="1337">
        <v>1</v>
      </c>
      <c r="R18" s="1346">
        <f>Q18/$Q$37*100000</f>
        <v>2.1069043254745803</v>
      </c>
      <c r="S18" s="1296">
        <v>2</v>
      </c>
      <c r="T18" s="1346">
        <f>S18/S37*100000</f>
        <v>0.25166792920077813</v>
      </c>
      <c r="U18" s="1296" t="s">
        <v>73</v>
      </c>
      <c r="V18" s="1296" t="s">
        <v>73</v>
      </c>
      <c r="W18" s="1337">
        <v>3</v>
      </c>
      <c r="X18" s="1346">
        <f>W18/$W$37*100000</f>
        <v>2.5348114100310939</v>
      </c>
      <c r="Y18" s="1337" t="s">
        <v>73</v>
      </c>
      <c r="Z18" s="1337" t="s">
        <v>73</v>
      </c>
      <c r="AA18" s="1337" t="s">
        <v>73</v>
      </c>
      <c r="AB18" s="1337" t="s">
        <v>73</v>
      </c>
      <c r="AC18" s="1337" t="s">
        <v>73</v>
      </c>
      <c r="AD18" s="1337" t="s">
        <v>73</v>
      </c>
      <c r="AE18" s="1296"/>
      <c r="AF18" s="1330" t="e">
        <f t="shared" si="10"/>
        <v>#VALUE!</v>
      </c>
      <c r="AG18" s="1296"/>
      <c r="AH18" s="1306"/>
      <c r="AI18" s="1306"/>
      <c r="AJ18" s="1306"/>
      <c r="AK18" s="1306"/>
      <c r="AL18" s="1306"/>
      <c r="AM18" s="1345"/>
      <c r="AN18" s="1345"/>
      <c r="AO18" s="1345"/>
      <c r="AP18" s="1345"/>
      <c r="AQ18" s="1345"/>
      <c r="AR18" s="1345"/>
      <c r="AS18" s="1345"/>
      <c r="AT18" s="1345"/>
      <c r="AU18" s="1345"/>
      <c r="AV18" s="1345"/>
    </row>
    <row r="19" spans="1:48" s="1344" customFormat="1" ht="24.75" customHeight="1" x14ac:dyDescent="0.45">
      <c r="A19" s="1350" t="s">
        <v>155</v>
      </c>
      <c r="B19" s="1349" t="s">
        <v>221</v>
      </c>
      <c r="C19" s="1343">
        <v>512</v>
      </c>
      <c r="D19" s="1348">
        <f>C19/C40*100000</f>
        <v>34.015594023885328</v>
      </c>
      <c r="E19" s="1343">
        <v>10</v>
      </c>
      <c r="F19" s="1348">
        <f>E19/E40*100000</f>
        <v>19.913178541558803</v>
      </c>
      <c r="G19" s="1343">
        <v>26</v>
      </c>
      <c r="H19" s="1348">
        <f>G19/G40*100000</f>
        <v>27.746947835738069</v>
      </c>
      <c r="I19" s="1343">
        <v>42</v>
      </c>
      <c r="J19" s="1348">
        <f>I19/I40*100000</f>
        <v>42.978623251435181</v>
      </c>
      <c r="K19" s="1343">
        <v>86</v>
      </c>
      <c r="L19" s="1348">
        <f>K19/K40*100000</f>
        <v>52.445740003293103</v>
      </c>
      <c r="M19" s="1343">
        <v>7</v>
      </c>
      <c r="N19" s="1348">
        <f>M19/$M$40*100000</f>
        <v>41.488857278330961</v>
      </c>
      <c r="O19" s="1343">
        <v>16</v>
      </c>
      <c r="P19" s="1347">
        <f>O19/O40*100000</f>
        <v>34.389373683531787</v>
      </c>
      <c r="Q19" s="1296">
        <v>16</v>
      </c>
      <c r="R19" s="1346">
        <f>Q19/Q40*100000</f>
        <v>41.308444995223709</v>
      </c>
      <c r="S19" s="1296">
        <v>181</v>
      </c>
      <c r="T19" s="1346">
        <f>S19/S40*100000</f>
        <v>29.1962325568641</v>
      </c>
      <c r="U19" s="1296">
        <v>85</v>
      </c>
      <c r="V19" s="1346">
        <f>U19/U40*100000</f>
        <v>39.794939020108153</v>
      </c>
      <c r="W19" s="1296">
        <v>30</v>
      </c>
      <c r="X19" s="1346">
        <f>W19/W40*100000</f>
        <v>35.563142359258869</v>
      </c>
      <c r="Y19" s="1337" t="s">
        <v>73</v>
      </c>
      <c r="Z19" s="1337" t="s">
        <v>73</v>
      </c>
      <c r="AA19" s="1296">
        <v>4</v>
      </c>
      <c r="AB19" s="1346">
        <f>AA19/AA37*100000</f>
        <v>17.56928888303246</v>
      </c>
      <c r="AC19" s="1296">
        <v>9</v>
      </c>
      <c r="AD19" s="1346">
        <f>AC19/AC40*100000</f>
        <v>14.621783207694307</v>
      </c>
      <c r="AE19" s="1296"/>
      <c r="AF19" s="1330">
        <f t="shared" si="10"/>
        <v>512</v>
      </c>
      <c r="AG19" s="1296"/>
      <c r="AH19" s="1306"/>
      <c r="AI19" s="1306"/>
      <c r="AJ19" s="1306"/>
      <c r="AK19" s="1306"/>
      <c r="AL19" s="1306"/>
      <c r="AM19" s="1345"/>
      <c r="AN19" s="1345"/>
      <c r="AO19" s="1345"/>
      <c r="AP19" s="1345"/>
      <c r="AQ19" s="1345"/>
      <c r="AR19" s="1345"/>
      <c r="AS19" s="1345"/>
      <c r="AT19" s="1345"/>
      <c r="AU19" s="1345"/>
      <c r="AV19" s="1345"/>
    </row>
    <row r="20" spans="1:48" s="1344" customFormat="1" ht="24.75" customHeight="1" x14ac:dyDescent="0.45">
      <c r="A20" s="1350" t="s">
        <v>170</v>
      </c>
      <c r="B20" s="1349" t="s">
        <v>232</v>
      </c>
      <c r="C20" s="1343">
        <v>237</v>
      </c>
      <c r="D20" s="1348">
        <f>C20/C37*100000</f>
        <v>11.605984182561642</v>
      </c>
      <c r="E20" s="1343">
        <v>7</v>
      </c>
      <c r="F20" s="1348">
        <f>E20/E37*100000</f>
        <v>8.6516951142641734</v>
      </c>
      <c r="G20" s="1343">
        <v>12</v>
      </c>
      <c r="H20" s="1348">
        <f>G20/G37*100000</f>
        <v>9.3785169438539455</v>
      </c>
      <c r="I20" s="1343">
        <v>14</v>
      </c>
      <c r="J20" s="1348">
        <f>I20/I37*100000</f>
        <v>9.9412754656422422</v>
      </c>
      <c r="K20" s="1343">
        <v>31</v>
      </c>
      <c r="L20" s="1348">
        <f>K20/K37*100000</f>
        <v>13.648030501146874</v>
      </c>
      <c r="M20" s="1343">
        <v>2</v>
      </c>
      <c r="N20" s="1348">
        <f>M20/M37*100000</f>
        <v>7.8003120124804992</v>
      </c>
      <c r="O20" s="1343">
        <v>6</v>
      </c>
      <c r="P20" s="1347">
        <f>O20/O37*100000</f>
        <v>10.162773759718153</v>
      </c>
      <c r="Q20" s="1296">
        <v>8</v>
      </c>
      <c r="R20" s="1346">
        <f>Q20/Q37*100000</f>
        <v>16.855234603796642</v>
      </c>
      <c r="S20" s="1296">
        <v>100</v>
      </c>
      <c r="T20" s="1346">
        <f>S20/S37*100000</f>
        <v>12.583396460038907</v>
      </c>
      <c r="U20" s="1296">
        <v>40</v>
      </c>
      <c r="V20" s="1346">
        <f>U20/U37*100000</f>
        <v>14.003591921327821</v>
      </c>
      <c r="W20" s="1296">
        <v>17</v>
      </c>
      <c r="X20" s="1346">
        <f>W20/$W$37*100000</f>
        <v>14.363931323509531</v>
      </c>
      <c r="Y20" s="1337" t="s">
        <v>73</v>
      </c>
      <c r="Z20" s="1337" t="s">
        <v>73</v>
      </c>
      <c r="AA20" s="1337" t="s">
        <v>73</v>
      </c>
      <c r="AB20" s="1337" t="s">
        <v>73</v>
      </c>
      <c r="AC20" s="1337" t="s">
        <v>73</v>
      </c>
      <c r="AD20" s="1337" t="s">
        <v>73</v>
      </c>
      <c r="AE20" s="1296"/>
      <c r="AF20" s="1330" t="e">
        <f t="shared" si="10"/>
        <v>#VALUE!</v>
      </c>
      <c r="AG20" s="1296"/>
      <c r="AH20" s="1306"/>
      <c r="AI20" s="1306"/>
      <c r="AJ20" s="1306"/>
      <c r="AK20" s="1306"/>
      <c r="AL20" s="1306"/>
      <c r="AM20" s="1345"/>
      <c r="AN20" s="1345"/>
      <c r="AO20" s="1345"/>
      <c r="AP20" s="1345"/>
      <c r="AQ20" s="1345"/>
      <c r="AR20" s="1345"/>
      <c r="AS20" s="1345"/>
      <c r="AT20" s="1345"/>
      <c r="AU20" s="1345"/>
      <c r="AV20" s="1345"/>
    </row>
    <row r="21" spans="1:48" s="1344" customFormat="1" ht="24.75" customHeight="1" x14ac:dyDescent="0.45">
      <c r="A21" s="1350" t="s">
        <v>171</v>
      </c>
      <c r="B21" s="1349" t="s">
        <v>233</v>
      </c>
      <c r="C21" s="1343">
        <v>102</v>
      </c>
      <c r="D21" s="1348">
        <f>C21/C37*100000</f>
        <v>4.9949805342670359</v>
      </c>
      <c r="E21" s="1343">
        <v>3</v>
      </c>
      <c r="F21" s="1348">
        <f>E21/E37*100000</f>
        <v>3.7078693346846454</v>
      </c>
      <c r="G21" s="1343">
        <v>9</v>
      </c>
      <c r="H21" s="1348">
        <f>G21/G37*100000</f>
        <v>7.0338877078904583</v>
      </c>
      <c r="I21" s="1343">
        <v>6</v>
      </c>
      <c r="J21" s="1348">
        <f>I21/I37*100000</f>
        <v>4.2605466281323894</v>
      </c>
      <c r="K21" s="1343">
        <v>6</v>
      </c>
      <c r="L21" s="1348">
        <f>K21/K37*100000</f>
        <v>2.6415542905445566</v>
      </c>
      <c r="M21" s="1343" t="s">
        <v>73</v>
      </c>
      <c r="N21" s="1343" t="s">
        <v>73</v>
      </c>
      <c r="O21" s="1343">
        <v>5</v>
      </c>
      <c r="P21" s="1347">
        <f>O21/$O$37*100000</f>
        <v>8.4689781330984601</v>
      </c>
      <c r="Q21" s="1296">
        <v>4</v>
      </c>
      <c r="R21" s="1346">
        <f>Q21/Q37*100000</f>
        <v>8.4276173018983211</v>
      </c>
      <c r="S21" s="1296">
        <v>43</v>
      </c>
      <c r="T21" s="1346">
        <f>S21/S37*100000</f>
        <v>5.4108604778167297</v>
      </c>
      <c r="U21" s="1296">
        <v>18</v>
      </c>
      <c r="V21" s="1346">
        <f>U21/U37*100000</f>
        <v>6.3016163645975194</v>
      </c>
      <c r="W21" s="1296">
        <v>7</v>
      </c>
      <c r="X21" s="1346">
        <f>W21/W37*100000</f>
        <v>5.9145599567392182</v>
      </c>
      <c r="Y21" s="1337" t="s">
        <v>73</v>
      </c>
      <c r="Z21" s="1337" t="s">
        <v>73</v>
      </c>
      <c r="AA21" s="1337" t="s">
        <v>73</v>
      </c>
      <c r="AB21" s="1337" t="s">
        <v>73</v>
      </c>
      <c r="AC21" s="1296">
        <v>1</v>
      </c>
      <c r="AD21" s="1346">
        <f>AC21/AC40*100000</f>
        <v>1.6246425786327006</v>
      </c>
      <c r="AE21" s="1296"/>
      <c r="AF21" s="1330" t="e">
        <f t="shared" si="10"/>
        <v>#VALUE!</v>
      </c>
      <c r="AG21" s="1296"/>
      <c r="AH21" s="1306"/>
      <c r="AI21" s="1306"/>
      <c r="AJ21" s="1306"/>
      <c r="AK21" s="1306"/>
      <c r="AL21" s="1306"/>
      <c r="AM21" s="1345"/>
      <c r="AN21" s="1345"/>
      <c r="AO21" s="1345"/>
      <c r="AP21" s="1345"/>
      <c r="AQ21" s="1345"/>
      <c r="AR21" s="1345"/>
      <c r="AS21" s="1345"/>
      <c r="AT21" s="1345"/>
      <c r="AU21" s="1345"/>
      <c r="AV21" s="1345"/>
    </row>
    <row r="22" spans="1:48" s="1344" customFormat="1" ht="24.75" customHeight="1" x14ac:dyDescent="0.45">
      <c r="A22" s="1350" t="s">
        <v>156</v>
      </c>
      <c r="B22" s="1349" t="s">
        <v>228</v>
      </c>
      <c r="C22" s="1343">
        <v>1001</v>
      </c>
      <c r="D22" s="1348">
        <f>C22/C39*100000</f>
        <v>66.916461382650525</v>
      </c>
      <c r="E22" s="1343">
        <v>19</v>
      </c>
      <c r="F22" s="1348">
        <f>E22/E39*100000</f>
        <v>36.099025326316188</v>
      </c>
      <c r="G22" s="1343">
        <v>51</v>
      </c>
      <c r="H22" s="1348">
        <f>G22/G39*100000</f>
        <v>52.3339934941663</v>
      </c>
      <c r="I22" s="1343">
        <v>58</v>
      </c>
      <c r="J22" s="1348">
        <f>I22/I39*100000</f>
        <v>58.356558572880303</v>
      </c>
      <c r="K22" s="1343">
        <v>128</v>
      </c>
      <c r="L22" s="1348">
        <f>K22/K39*100000</f>
        <v>78.203279650040329</v>
      </c>
      <c r="M22" s="1343">
        <v>7</v>
      </c>
      <c r="N22" s="1348">
        <f>M22/M39*100000</f>
        <v>33.379428734919649</v>
      </c>
      <c r="O22" s="1343">
        <v>31</v>
      </c>
      <c r="P22" s="1347">
        <f>O22/O39*100000</f>
        <v>66.794509922216719</v>
      </c>
      <c r="Q22" s="1296">
        <v>33</v>
      </c>
      <c r="R22" s="1346">
        <f>Q22/Q39*100000</f>
        <v>85.09102160796246</v>
      </c>
      <c r="S22" s="1296">
        <v>522</v>
      </c>
      <c r="T22" s="1346">
        <f>S22/S39*100000</f>
        <v>87.739645209112822</v>
      </c>
      <c r="U22" s="1296">
        <v>110</v>
      </c>
      <c r="V22" s="1346">
        <f>U22/U39*100000</f>
        <v>51.03082261686059</v>
      </c>
      <c r="W22" s="1296">
        <v>41</v>
      </c>
      <c r="X22" s="1346">
        <f>W22/W39*100000</f>
        <v>44.371814157855432</v>
      </c>
      <c r="Y22" s="1337" t="s">
        <v>73</v>
      </c>
      <c r="Z22" s="1337" t="s">
        <v>73</v>
      </c>
      <c r="AA22" s="1337" t="s">
        <v>73</v>
      </c>
      <c r="AB22" s="1337" t="s">
        <v>73</v>
      </c>
      <c r="AC22" s="1296">
        <v>1</v>
      </c>
      <c r="AD22" s="1346">
        <f>AC22/AC39*100000</f>
        <v>1.7630776283079743</v>
      </c>
      <c r="AE22" s="1296"/>
      <c r="AF22" s="1330" t="e">
        <f t="shared" si="10"/>
        <v>#VALUE!</v>
      </c>
      <c r="AG22" s="1296"/>
      <c r="AH22" s="1306"/>
      <c r="AI22" s="1306"/>
      <c r="AJ22" s="1306"/>
      <c r="AK22" s="1306"/>
      <c r="AL22" s="1306"/>
      <c r="AM22" s="1345"/>
      <c r="AN22" s="1345"/>
      <c r="AO22" s="1345"/>
      <c r="AP22" s="1345"/>
      <c r="AQ22" s="1345"/>
      <c r="AR22" s="1345"/>
      <c r="AS22" s="1345"/>
      <c r="AT22" s="1345"/>
      <c r="AU22" s="1345"/>
      <c r="AV22" s="1345"/>
    </row>
    <row r="23" spans="1:48" ht="24.75" customHeight="1" x14ac:dyDescent="0.45">
      <c r="A23" s="1342" t="s">
        <v>172</v>
      </c>
      <c r="B23" s="1341" t="s">
        <v>222</v>
      </c>
      <c r="C23" s="1339">
        <v>176</v>
      </c>
      <c r="D23" s="1340">
        <f t="shared" ref="D23:D29" si="12">C23/$C$35*100000</f>
        <v>4.2946364626836351</v>
      </c>
      <c r="E23" s="1339">
        <v>2</v>
      </c>
      <c r="F23" s="1340">
        <f>E23/$E$35*100000</f>
        <v>1.2075690427600199</v>
      </c>
      <c r="G23" s="1339">
        <v>13</v>
      </c>
      <c r="H23" s="1340">
        <f t="shared" ref="H23:H29" si="13">G23/$G$35*100000</f>
        <v>4.974953024962784</v>
      </c>
      <c r="I23" s="1339">
        <v>14</v>
      </c>
      <c r="J23" s="1340">
        <f t="shared" ref="J23:J29" si="14">I23/$I$35*100000</f>
        <v>4.9048975401938835</v>
      </c>
      <c r="K23" s="1339">
        <v>17</v>
      </c>
      <c r="L23" s="1340">
        <f t="shared" ref="L23:L29" si="15">K23/$K$35*100000</f>
        <v>3.7213700771199223</v>
      </c>
      <c r="M23" s="1339">
        <v>1</v>
      </c>
      <c r="N23" s="1340">
        <f>M23/$M$35*100000</f>
        <v>1.7936254551324591</v>
      </c>
      <c r="O23" s="1339">
        <v>12</v>
      </c>
      <c r="P23" s="1338">
        <f t="shared" ref="P23:P29" si="16">O23/$O$35*100000</f>
        <v>10.122225877470456</v>
      </c>
      <c r="Q23" s="1296">
        <v>5</v>
      </c>
      <c r="R23" s="1331">
        <f t="shared" ref="R23:R29" si="17">Q23/$Q$35*100000</f>
        <v>5.2410352092745365</v>
      </c>
      <c r="S23" s="1296">
        <v>77</v>
      </c>
      <c r="T23" s="1331">
        <f t="shared" ref="T23:T29" si="18">S23/$S$35*100000</f>
        <v>4.8988109249845717</v>
      </c>
      <c r="U23" s="1296">
        <v>21</v>
      </c>
      <c r="V23" s="1331">
        <f t="shared" ref="V23:V29" si="19">U23/$U$35*100000</f>
        <v>3.643796349957142</v>
      </c>
      <c r="W23" s="1296">
        <v>12</v>
      </c>
      <c r="X23" s="1331">
        <f t="shared" ref="X23:X29" si="20">W23/$W$35*100000</f>
        <v>4.8756505946262205</v>
      </c>
      <c r="Y23" s="1337" t="s">
        <v>73</v>
      </c>
      <c r="Z23" s="1337" t="s">
        <v>73</v>
      </c>
      <c r="AA23" s="1337">
        <v>1</v>
      </c>
      <c r="AB23" s="1331">
        <f>AA23/$AA$35*100000</f>
        <v>2.2608577694377248</v>
      </c>
      <c r="AC23" s="1296">
        <v>1</v>
      </c>
      <c r="AD23" s="1331">
        <f>AC23/$AC$35*100000</f>
        <v>0.47966001697996458</v>
      </c>
      <c r="AF23" s="1330">
        <f t="shared" si="10"/>
        <v>176</v>
      </c>
      <c r="AH23" s="1306"/>
      <c r="AI23" s="1306"/>
      <c r="AJ23" s="1306"/>
      <c r="AK23" s="1306"/>
      <c r="AL23" s="1306"/>
      <c r="AM23" s="1305"/>
      <c r="AN23" s="1305"/>
      <c r="AO23" s="1305"/>
      <c r="AP23" s="1305"/>
      <c r="AQ23" s="1305"/>
      <c r="AR23" s="1305"/>
      <c r="AS23" s="1305"/>
      <c r="AT23" s="1305"/>
      <c r="AU23" s="1305"/>
      <c r="AV23" s="1305"/>
    </row>
    <row r="24" spans="1:48" ht="24.75" customHeight="1" x14ac:dyDescent="0.45">
      <c r="A24" s="1342" t="s">
        <v>174</v>
      </c>
      <c r="B24" s="1341" t="s">
        <v>223</v>
      </c>
      <c r="C24" s="1339">
        <v>83</v>
      </c>
      <c r="D24" s="1340">
        <f t="shared" si="12"/>
        <v>2.0253115136519417</v>
      </c>
      <c r="E24" s="1343" t="s">
        <v>73</v>
      </c>
      <c r="F24" s="1343" t="s">
        <v>73</v>
      </c>
      <c r="G24" s="1339">
        <v>3</v>
      </c>
      <c r="H24" s="1340">
        <f t="shared" si="13"/>
        <v>1.1480660826837192</v>
      </c>
      <c r="I24" s="1339">
        <v>3</v>
      </c>
      <c r="J24" s="1340">
        <f t="shared" si="14"/>
        <v>1.0510494728986894</v>
      </c>
      <c r="K24" s="1339">
        <v>8</v>
      </c>
      <c r="L24" s="1340">
        <f t="shared" si="15"/>
        <v>1.7512329774681985</v>
      </c>
      <c r="M24" s="1343" t="s">
        <v>73</v>
      </c>
      <c r="N24" s="1343" t="s">
        <v>73</v>
      </c>
      <c r="O24" s="1339">
        <v>7</v>
      </c>
      <c r="P24" s="1338">
        <f t="shared" si="16"/>
        <v>5.9046317618577655</v>
      </c>
      <c r="Q24" s="1296">
        <v>2</v>
      </c>
      <c r="R24" s="1331">
        <f t="shared" si="17"/>
        <v>2.0964140837098144</v>
      </c>
      <c r="S24" s="1296">
        <v>45</v>
      </c>
      <c r="T24" s="1331">
        <f t="shared" si="18"/>
        <v>2.8629414496663084</v>
      </c>
      <c r="U24" s="1296">
        <v>13</v>
      </c>
      <c r="V24" s="1331">
        <f t="shared" si="19"/>
        <v>2.2556834547353737</v>
      </c>
      <c r="W24" s="1337">
        <v>2</v>
      </c>
      <c r="X24" s="1331">
        <f t="shared" si="20"/>
        <v>0.81260843243770331</v>
      </c>
      <c r="Y24" s="1337" t="s">
        <v>73</v>
      </c>
      <c r="Z24" s="1337" t="s">
        <v>73</v>
      </c>
      <c r="AA24" s="1337" t="s">
        <v>73</v>
      </c>
      <c r="AB24" s="1337" t="s">
        <v>73</v>
      </c>
      <c r="AC24" s="1337" t="s">
        <v>73</v>
      </c>
      <c r="AD24" s="1337" t="s">
        <v>73</v>
      </c>
      <c r="AF24" s="1330" t="e">
        <f t="shared" si="10"/>
        <v>#VALUE!</v>
      </c>
      <c r="AH24" s="1306"/>
      <c r="AI24" s="1306"/>
      <c r="AJ24" s="1306"/>
      <c r="AK24" s="1306"/>
      <c r="AL24" s="1306"/>
      <c r="AM24" s="1305"/>
      <c r="AN24" s="1305"/>
      <c r="AO24" s="1305"/>
      <c r="AP24" s="1305"/>
      <c r="AQ24" s="1305"/>
      <c r="AR24" s="1305"/>
      <c r="AS24" s="1305"/>
      <c r="AT24" s="1305"/>
      <c r="AU24" s="1305"/>
      <c r="AV24" s="1305"/>
    </row>
    <row r="25" spans="1:48" ht="24.75" customHeight="1" x14ac:dyDescent="0.45">
      <c r="A25" s="1342" t="s">
        <v>176</v>
      </c>
      <c r="B25" s="1341" t="s">
        <v>224</v>
      </c>
      <c r="C25" s="1339">
        <v>157</v>
      </c>
      <c r="D25" s="1340">
        <f t="shared" si="12"/>
        <v>3.8310109354621065</v>
      </c>
      <c r="E25" s="1339">
        <v>2</v>
      </c>
      <c r="F25" s="1340">
        <f>E25/$E$35*100000</f>
        <v>1.2075690427600199</v>
      </c>
      <c r="G25" s="1339">
        <v>11</v>
      </c>
      <c r="H25" s="1340">
        <f t="shared" si="13"/>
        <v>4.2095756365069708</v>
      </c>
      <c r="I25" s="1339">
        <v>5</v>
      </c>
      <c r="J25" s="1340">
        <f t="shared" si="14"/>
        <v>1.7517491214978156</v>
      </c>
      <c r="K25" s="1339">
        <v>22</v>
      </c>
      <c r="L25" s="1340">
        <f t="shared" si="15"/>
        <v>4.8158906880375465</v>
      </c>
      <c r="M25" s="1339">
        <v>3</v>
      </c>
      <c r="N25" s="1340">
        <f>M25/$M$35*100000</f>
        <v>5.3808763653973779</v>
      </c>
      <c r="O25" s="1339">
        <v>4</v>
      </c>
      <c r="P25" s="1338">
        <f t="shared" si="16"/>
        <v>3.374075292490152</v>
      </c>
      <c r="Q25" s="1296">
        <v>6</v>
      </c>
      <c r="R25" s="1331">
        <f t="shared" si="17"/>
        <v>6.2892422511294432</v>
      </c>
      <c r="S25" s="1296">
        <v>61</v>
      </c>
      <c r="T25" s="1331">
        <f t="shared" si="18"/>
        <v>3.8808761873254403</v>
      </c>
      <c r="U25" s="1296">
        <v>26</v>
      </c>
      <c r="V25" s="1331">
        <f t="shared" si="19"/>
        <v>4.5113669094707474</v>
      </c>
      <c r="W25" s="1296">
        <v>16</v>
      </c>
      <c r="X25" s="1331">
        <f t="shared" si="20"/>
        <v>6.5008674595016265</v>
      </c>
      <c r="Y25" s="1337" t="s">
        <v>73</v>
      </c>
      <c r="Z25" s="1337" t="s">
        <v>73</v>
      </c>
      <c r="AA25" s="1337"/>
      <c r="AB25" s="1337" t="s">
        <v>73</v>
      </c>
      <c r="AC25" s="1296">
        <v>1</v>
      </c>
      <c r="AD25" s="1331">
        <f>AC25/$AC$35*100000</f>
        <v>0.47966001697996458</v>
      </c>
      <c r="AF25" s="1330">
        <f t="shared" si="10"/>
        <v>157</v>
      </c>
      <c r="AH25" s="1306"/>
      <c r="AI25" s="1306"/>
      <c r="AJ25" s="1306"/>
      <c r="AK25" s="1306"/>
      <c r="AL25" s="1306"/>
      <c r="AM25" s="1305"/>
      <c r="AN25" s="1305"/>
      <c r="AO25" s="1305"/>
      <c r="AP25" s="1305"/>
      <c r="AQ25" s="1305"/>
      <c r="AR25" s="1305"/>
      <c r="AS25" s="1305"/>
      <c r="AT25" s="1305"/>
      <c r="AU25" s="1305"/>
      <c r="AV25" s="1305"/>
    </row>
    <row r="26" spans="1:48" ht="24.75" customHeight="1" x14ac:dyDescent="0.45">
      <c r="A26" s="1342" t="s">
        <v>178</v>
      </c>
      <c r="B26" s="1341" t="s">
        <v>325</v>
      </c>
      <c r="C26" s="1339">
        <v>237</v>
      </c>
      <c r="D26" s="1340">
        <f t="shared" si="12"/>
        <v>5.7831184185001225</v>
      </c>
      <c r="E26" s="1339">
        <v>1</v>
      </c>
      <c r="F26" s="1340">
        <f>E26/$E$35*100000</f>
        <v>0.60378452138000993</v>
      </c>
      <c r="G26" s="1339">
        <v>15</v>
      </c>
      <c r="H26" s="1340">
        <f t="shared" si="13"/>
        <v>5.7403304134185964</v>
      </c>
      <c r="I26" s="1339">
        <v>9</v>
      </c>
      <c r="J26" s="1340">
        <f t="shared" si="14"/>
        <v>3.1531484186960679</v>
      </c>
      <c r="K26" s="1339">
        <v>32</v>
      </c>
      <c r="L26" s="1340">
        <f t="shared" si="15"/>
        <v>7.004931909872794</v>
      </c>
      <c r="M26" s="1339">
        <v>1</v>
      </c>
      <c r="N26" s="1340">
        <f>M26/$M$35*100000</f>
        <v>1.7936254551324591</v>
      </c>
      <c r="O26" s="1339">
        <v>11</v>
      </c>
      <c r="P26" s="1338">
        <f t="shared" si="16"/>
        <v>9.2787070543479189</v>
      </c>
      <c r="Q26" s="1296">
        <v>7</v>
      </c>
      <c r="R26" s="1331">
        <f t="shared" si="17"/>
        <v>7.33744929298435</v>
      </c>
      <c r="S26" s="1296">
        <v>112</v>
      </c>
      <c r="T26" s="1331">
        <f t="shared" si="18"/>
        <v>7.1255431636139237</v>
      </c>
      <c r="U26" s="1296">
        <v>25</v>
      </c>
      <c r="V26" s="1331">
        <f t="shared" si="19"/>
        <v>4.3378527975680266</v>
      </c>
      <c r="W26" s="1296">
        <v>23</v>
      </c>
      <c r="X26" s="1331">
        <f t="shared" si="20"/>
        <v>9.344996973033588</v>
      </c>
      <c r="Y26" s="1337" t="s">
        <v>73</v>
      </c>
      <c r="Z26" s="1337" t="s">
        <v>73</v>
      </c>
      <c r="AA26" s="1337">
        <v>1</v>
      </c>
      <c r="AB26" s="1331">
        <f>AA26/$AA$35*100000</f>
        <v>2.2608577694377248</v>
      </c>
      <c r="AC26" s="1337" t="s">
        <v>73</v>
      </c>
      <c r="AD26" s="1337" t="s">
        <v>73</v>
      </c>
      <c r="AF26" s="1330" t="e">
        <f t="shared" si="10"/>
        <v>#VALUE!</v>
      </c>
      <c r="AH26" s="1306"/>
      <c r="AI26" s="1306"/>
      <c r="AJ26" s="1306"/>
      <c r="AK26" s="1306"/>
      <c r="AL26" s="1306"/>
      <c r="AM26" s="1305"/>
      <c r="AN26" s="1305"/>
      <c r="AO26" s="1305"/>
      <c r="AP26" s="1305"/>
      <c r="AQ26" s="1305"/>
      <c r="AR26" s="1305"/>
      <c r="AS26" s="1305"/>
      <c r="AT26" s="1305"/>
      <c r="AU26" s="1305"/>
      <c r="AV26" s="1305"/>
    </row>
    <row r="27" spans="1:48" ht="24.75" customHeight="1" x14ac:dyDescent="0.45">
      <c r="A27" s="1342" t="s">
        <v>180</v>
      </c>
      <c r="B27" s="1341" t="s">
        <v>225</v>
      </c>
      <c r="C27" s="1339">
        <v>136</v>
      </c>
      <c r="D27" s="1340">
        <f t="shared" si="12"/>
        <v>3.3185827211646277</v>
      </c>
      <c r="E27" s="1339">
        <v>1</v>
      </c>
      <c r="F27" s="1340">
        <f>E27/$E$35*100000</f>
        <v>0.60378452138000993</v>
      </c>
      <c r="G27" s="1339">
        <v>9</v>
      </c>
      <c r="H27" s="1340">
        <f t="shared" si="13"/>
        <v>3.4441982480511575</v>
      </c>
      <c r="I27" s="1339">
        <v>6</v>
      </c>
      <c r="J27" s="1340">
        <f t="shared" si="14"/>
        <v>2.1020989457973789</v>
      </c>
      <c r="K27" s="1339">
        <v>23</v>
      </c>
      <c r="L27" s="1340">
        <f t="shared" si="15"/>
        <v>5.0347948102210713</v>
      </c>
      <c r="M27" s="1339">
        <v>1</v>
      </c>
      <c r="N27" s="1340">
        <f>M27/$M$35*100000</f>
        <v>1.7936254551324591</v>
      </c>
      <c r="O27" s="1339">
        <v>7</v>
      </c>
      <c r="P27" s="1338">
        <f t="shared" si="16"/>
        <v>5.9046317618577655</v>
      </c>
      <c r="Q27" s="1296">
        <v>3</v>
      </c>
      <c r="R27" s="1331">
        <f t="shared" si="17"/>
        <v>3.1446211255647216</v>
      </c>
      <c r="S27" s="1296">
        <v>54</v>
      </c>
      <c r="T27" s="1331">
        <f t="shared" si="18"/>
        <v>3.4355297395995699</v>
      </c>
      <c r="U27" s="1296">
        <v>21</v>
      </c>
      <c r="V27" s="1331">
        <f t="shared" si="19"/>
        <v>3.643796349957142</v>
      </c>
      <c r="W27" s="1296">
        <v>11</v>
      </c>
      <c r="X27" s="1331">
        <f t="shared" si="20"/>
        <v>4.4693463784073684</v>
      </c>
      <c r="Y27" s="1337" t="s">
        <v>73</v>
      </c>
      <c r="Z27" s="1337" t="s">
        <v>73</v>
      </c>
      <c r="AA27" s="1337" t="s">
        <v>73</v>
      </c>
      <c r="AB27" s="1337" t="s">
        <v>73</v>
      </c>
      <c r="AC27" s="1337" t="s">
        <v>73</v>
      </c>
      <c r="AD27" s="1337" t="s">
        <v>73</v>
      </c>
      <c r="AF27" s="1330" t="e">
        <f t="shared" si="10"/>
        <v>#VALUE!</v>
      </c>
      <c r="AH27" s="1306"/>
      <c r="AI27" s="1306"/>
      <c r="AJ27" s="1306"/>
      <c r="AK27" s="1306"/>
      <c r="AL27" s="1306"/>
      <c r="AM27" s="1305"/>
      <c r="AN27" s="1305"/>
      <c r="AO27" s="1305"/>
      <c r="AP27" s="1305"/>
      <c r="AQ27" s="1305"/>
      <c r="AR27" s="1305"/>
      <c r="AS27" s="1305"/>
      <c r="AT27" s="1305"/>
      <c r="AU27" s="1305"/>
      <c r="AV27" s="1305"/>
    </row>
    <row r="28" spans="1:48" ht="24.75" customHeight="1" x14ac:dyDescent="0.4">
      <c r="A28" s="1342" t="s">
        <v>182</v>
      </c>
      <c r="B28" s="1341" t="s">
        <v>226</v>
      </c>
      <c r="C28" s="1339">
        <v>210</v>
      </c>
      <c r="D28" s="1340">
        <f t="shared" si="12"/>
        <v>5.124282142974792</v>
      </c>
      <c r="E28" s="1339">
        <v>5</v>
      </c>
      <c r="F28" s="1340">
        <f>E28/$E$35*100000</f>
        <v>3.0189226069000497</v>
      </c>
      <c r="G28" s="1339">
        <v>18</v>
      </c>
      <c r="H28" s="1340">
        <f t="shared" si="13"/>
        <v>6.888396496102315</v>
      </c>
      <c r="I28" s="1339">
        <v>4</v>
      </c>
      <c r="J28" s="1340">
        <f t="shared" si="14"/>
        <v>1.4013992971982525</v>
      </c>
      <c r="K28" s="1339">
        <v>27</v>
      </c>
      <c r="L28" s="1340">
        <f t="shared" si="15"/>
        <v>5.9104112989551707</v>
      </c>
      <c r="M28" s="1339">
        <v>2</v>
      </c>
      <c r="N28" s="1340">
        <f>M28/$M$35*100000</f>
        <v>3.5872509102649182</v>
      </c>
      <c r="O28" s="1339">
        <v>12</v>
      </c>
      <c r="P28" s="1338">
        <f t="shared" si="16"/>
        <v>10.122225877470456</v>
      </c>
      <c r="Q28" s="1296">
        <v>6</v>
      </c>
      <c r="R28" s="1331">
        <f t="shared" si="17"/>
        <v>6.2892422511294432</v>
      </c>
      <c r="S28" s="1296">
        <v>90</v>
      </c>
      <c r="T28" s="1331">
        <f t="shared" si="18"/>
        <v>5.7258828993326167</v>
      </c>
      <c r="U28" s="1296">
        <v>27</v>
      </c>
      <c r="V28" s="1331">
        <f t="shared" si="19"/>
        <v>4.6848810213734682</v>
      </c>
      <c r="W28" s="1296">
        <v>13</v>
      </c>
      <c r="X28" s="1331">
        <f t="shared" si="20"/>
        <v>5.2819548108450718</v>
      </c>
      <c r="Y28" s="1337" t="s">
        <v>73</v>
      </c>
      <c r="Z28" s="1337" t="s">
        <v>73</v>
      </c>
      <c r="AA28" s="1296">
        <v>2</v>
      </c>
      <c r="AB28" s="1331">
        <f>AA28/$AA$35*100000</f>
        <v>4.5217155388754495</v>
      </c>
      <c r="AC28" s="1296">
        <v>4</v>
      </c>
      <c r="AD28" s="1331">
        <f>AC28/$AC$35*100000</f>
        <v>1.9186400679198583</v>
      </c>
      <c r="AF28" s="1330">
        <f t="shared" si="10"/>
        <v>210</v>
      </c>
    </row>
    <row r="29" spans="1:48" ht="24.75" customHeight="1" thickBot="1" x14ac:dyDescent="0.45">
      <c r="A29" s="1336"/>
      <c r="B29" s="1335" t="s">
        <v>622</v>
      </c>
      <c r="C29" s="1333">
        <v>785</v>
      </c>
      <c r="D29" s="1334">
        <f t="shared" si="12"/>
        <v>19.155054677310535</v>
      </c>
      <c r="E29" s="1333">
        <v>9</v>
      </c>
      <c r="F29" s="1334">
        <f>E29/$E$35*100000</f>
        <v>5.4340606924200889</v>
      </c>
      <c r="G29" s="1333">
        <v>47</v>
      </c>
      <c r="H29" s="1334">
        <f t="shared" si="13"/>
        <v>17.986368628711602</v>
      </c>
      <c r="I29" s="1333">
        <v>45</v>
      </c>
      <c r="J29" s="1334">
        <f t="shared" si="14"/>
        <v>15.765742093480341</v>
      </c>
      <c r="K29" s="1333">
        <v>96</v>
      </c>
      <c r="L29" s="1334">
        <f t="shared" si="15"/>
        <v>21.014795729618385</v>
      </c>
      <c r="M29" s="1333">
        <v>11</v>
      </c>
      <c r="N29" s="1334">
        <f>M29/$M$35*100000</f>
        <v>19.729880006457051</v>
      </c>
      <c r="O29" s="1333">
        <v>27</v>
      </c>
      <c r="P29" s="1332">
        <f t="shared" si="16"/>
        <v>22.775008224308525</v>
      </c>
      <c r="Q29" s="1296">
        <v>47</v>
      </c>
      <c r="R29" s="1331">
        <f t="shared" si="17"/>
        <v>49.265730967180637</v>
      </c>
      <c r="S29" s="1296">
        <v>310</v>
      </c>
      <c r="T29" s="1331">
        <f t="shared" si="18"/>
        <v>19.722485542145677</v>
      </c>
      <c r="U29" s="1296">
        <v>120</v>
      </c>
      <c r="V29" s="1331">
        <f t="shared" si="19"/>
        <v>20.821693428326526</v>
      </c>
      <c r="W29" s="1296">
        <v>67</v>
      </c>
      <c r="X29" s="1331">
        <f t="shared" si="20"/>
        <v>27.222382486663065</v>
      </c>
      <c r="Y29" s="1296" t="s">
        <v>73</v>
      </c>
      <c r="Z29" s="1330" t="s">
        <v>73</v>
      </c>
      <c r="AA29" s="1296">
        <v>2</v>
      </c>
      <c r="AB29" s="1331">
        <f>AA29/$AA$35*100000</f>
        <v>4.5217155388754495</v>
      </c>
      <c r="AC29" s="1296">
        <v>4</v>
      </c>
      <c r="AD29" s="1331">
        <f>AC29/$AC$35*100000</f>
        <v>1.9186400679198583</v>
      </c>
      <c r="AF29" s="1330">
        <f t="shared" si="10"/>
        <v>785</v>
      </c>
    </row>
    <row r="30" spans="1:48" ht="24.75" customHeight="1" thickTop="1" x14ac:dyDescent="0.4">
      <c r="A30" s="1297" t="s">
        <v>427</v>
      </c>
      <c r="C30" s="1297"/>
      <c r="D30" s="1297"/>
      <c r="E30" s="1297"/>
      <c r="F30" s="1297"/>
      <c r="G30" s="1297"/>
      <c r="H30" s="1297"/>
      <c r="I30" s="1297"/>
      <c r="J30" s="1297"/>
      <c r="K30" s="1297"/>
      <c r="L30" s="1297"/>
      <c r="M30" s="1329"/>
      <c r="N30" s="1329"/>
      <c r="O30" s="1328"/>
      <c r="P30" s="1328"/>
      <c r="Q30" s="1327"/>
      <c r="R30" s="1327"/>
      <c r="S30" s="1327"/>
      <c r="T30" s="1327"/>
      <c r="U30" s="1327"/>
      <c r="V30" s="1327"/>
      <c r="W30" s="1327"/>
      <c r="X30" s="1327"/>
      <c r="Y30" s="1327"/>
      <c r="Z30" s="1327"/>
      <c r="AA30" s="1326"/>
      <c r="AB30" s="1326"/>
      <c r="AC30" s="1325"/>
      <c r="AD30" s="1325"/>
    </row>
    <row r="31" spans="1:48" ht="24.75" customHeight="1" x14ac:dyDescent="0.4">
      <c r="A31" s="1713" t="s">
        <v>557</v>
      </c>
      <c r="B31" s="1713"/>
      <c r="C31" s="1713"/>
      <c r="D31" s="1713"/>
      <c r="E31" s="1713"/>
      <c r="F31" s="1713"/>
      <c r="G31" s="1713"/>
      <c r="H31" s="1713"/>
      <c r="I31" s="1713"/>
      <c r="J31" s="1713"/>
      <c r="K31" s="1713"/>
      <c r="L31" s="1713"/>
      <c r="M31" s="1713"/>
      <c r="N31" s="1713"/>
      <c r="O31" s="1713"/>
      <c r="P31" s="1713"/>
      <c r="Q31" s="1715"/>
      <c r="R31" s="1715"/>
      <c r="S31" s="1715"/>
      <c r="T31" s="1715"/>
      <c r="U31" s="1715"/>
      <c r="V31" s="1715"/>
      <c r="W31" s="1715"/>
      <c r="X31" s="1715"/>
      <c r="Y31" s="1715"/>
      <c r="Z31" s="1715"/>
      <c r="AA31" s="1715"/>
      <c r="AB31" s="1715"/>
      <c r="AC31" s="1715"/>
      <c r="AD31" s="1715"/>
    </row>
    <row r="32" spans="1:48" ht="24.75" customHeight="1" x14ac:dyDescent="0.45">
      <c r="A32" s="1714" t="s">
        <v>429</v>
      </c>
      <c r="B32" s="1714"/>
      <c r="C32" s="1714"/>
      <c r="D32" s="1714"/>
      <c r="E32" s="1714"/>
      <c r="F32" s="1714"/>
      <c r="G32" s="1714"/>
      <c r="H32" s="1714"/>
      <c r="I32" s="1714"/>
      <c r="J32" s="1714"/>
      <c r="K32" s="1714"/>
      <c r="L32" s="1714"/>
      <c r="M32" s="1714"/>
      <c r="N32" s="1714"/>
      <c r="O32" s="1714"/>
      <c r="P32" s="1714"/>
      <c r="Q32" s="1716"/>
      <c r="R32" s="1716"/>
      <c r="S32" s="1716"/>
      <c r="T32" s="1716"/>
      <c r="U32" s="1716"/>
      <c r="V32" s="1716"/>
      <c r="W32" s="1716"/>
      <c r="X32" s="1716"/>
      <c r="Y32" s="1716"/>
      <c r="Z32" s="1716"/>
      <c r="AA32" s="1716"/>
      <c r="AB32" s="1716"/>
      <c r="AC32" s="1716"/>
      <c r="AD32" s="1716"/>
      <c r="AI32" s="1324"/>
      <c r="AJ32" s="1324"/>
      <c r="AK32" s="1324"/>
      <c r="AL32" s="1324"/>
      <c r="AM32" s="357"/>
      <c r="AN32" s="357"/>
      <c r="AO32" s="357"/>
      <c r="AP32" s="357"/>
      <c r="AQ32" s="357"/>
      <c r="AR32" s="357"/>
      <c r="AS32" s="357"/>
      <c r="AT32" s="357"/>
      <c r="AU32" s="357"/>
      <c r="AV32" s="357"/>
    </row>
    <row r="33" spans="1:49" ht="23.25" customHeight="1" x14ac:dyDescent="0.45">
      <c r="A33" s="1323" t="s">
        <v>247</v>
      </c>
      <c r="B33" s="1323"/>
      <c r="C33" s="1323"/>
      <c r="D33" s="1323"/>
      <c r="E33" s="1323"/>
      <c r="F33" s="1323"/>
      <c r="G33" s="1323"/>
      <c r="H33" s="1323"/>
      <c r="I33" s="1323"/>
      <c r="J33" s="1323"/>
      <c r="K33" s="1323"/>
      <c r="L33" s="1323"/>
      <c r="M33" s="1323"/>
      <c r="N33" s="1323"/>
      <c r="AI33" s="1306"/>
      <c r="AJ33" s="1306"/>
      <c r="AK33" s="1306"/>
      <c r="AL33" s="1306"/>
      <c r="AM33" s="1305"/>
      <c r="AN33" s="1305"/>
      <c r="AO33" s="1305"/>
      <c r="AP33" s="1305"/>
      <c r="AQ33" s="1305"/>
      <c r="AR33" s="1305"/>
      <c r="AS33" s="1305"/>
      <c r="AT33" s="1305"/>
      <c r="AU33" s="1305"/>
      <c r="AV33" s="1305"/>
    </row>
    <row r="34" spans="1:49" s="2" customFormat="1" ht="24.75" customHeight="1" x14ac:dyDescent="0.25">
      <c r="A34" s="1322"/>
      <c r="B34" s="1322"/>
      <c r="C34" s="1321" t="s">
        <v>319</v>
      </c>
      <c r="D34" s="1123"/>
      <c r="E34" s="1318" t="s">
        <v>321</v>
      </c>
      <c r="F34" s="1123"/>
      <c r="G34" s="1318" t="s">
        <v>97</v>
      </c>
      <c r="H34" s="1123"/>
      <c r="I34" s="1318" t="s">
        <v>98</v>
      </c>
      <c r="J34" s="1123"/>
      <c r="K34" s="1318" t="s">
        <v>99</v>
      </c>
      <c r="L34" s="1123"/>
      <c r="M34" s="1318" t="s">
        <v>100</v>
      </c>
      <c r="N34" s="1123"/>
      <c r="O34" s="1318" t="s">
        <v>101</v>
      </c>
      <c r="P34" s="1123"/>
      <c r="Q34" s="1318" t="s">
        <v>322</v>
      </c>
      <c r="R34" s="1123"/>
      <c r="S34" s="1320" t="s">
        <v>424</v>
      </c>
      <c r="T34" s="1123"/>
      <c r="U34" s="1319" t="s">
        <v>421</v>
      </c>
      <c r="V34" s="1123"/>
      <c r="W34" s="1318" t="s">
        <v>106</v>
      </c>
      <c r="X34" s="1123"/>
      <c r="Y34" s="1318" t="s">
        <v>323</v>
      </c>
      <c r="Z34" s="1123"/>
      <c r="AA34" s="1318" t="s">
        <v>425</v>
      </c>
      <c r="AB34" s="1123"/>
      <c r="AC34" s="1318" t="s">
        <v>324</v>
      </c>
      <c r="AD34" s="1123"/>
      <c r="AE34" s="1123"/>
      <c r="AF34" s="1123"/>
      <c r="AG34" s="1123"/>
      <c r="AH34" s="1123"/>
      <c r="AI34" s="1123"/>
      <c r="AJ34" s="1123"/>
      <c r="AK34" s="1123"/>
      <c r="AL34" s="1123"/>
    </row>
    <row r="35" spans="1:49" s="1307" customFormat="1" ht="24.75" customHeight="1" x14ac:dyDescent="0.35">
      <c r="A35" s="1308"/>
      <c r="B35" s="1317" t="s">
        <v>191</v>
      </c>
      <c r="C35" s="1311">
        <v>4098135</v>
      </c>
      <c r="D35" s="1311">
        <f>D36+D37</f>
        <v>0</v>
      </c>
      <c r="E35" s="1311">
        <v>165622</v>
      </c>
      <c r="F35" s="1311">
        <f>F36+F37</f>
        <v>0</v>
      </c>
      <c r="G35" s="1311">
        <v>261309</v>
      </c>
      <c r="H35" s="1311">
        <f>H36+H37</f>
        <v>0</v>
      </c>
      <c r="I35" s="1311">
        <v>285429</v>
      </c>
      <c r="J35" s="1311">
        <f>J36+J37</f>
        <v>0</v>
      </c>
      <c r="K35" s="1311">
        <v>456821</v>
      </c>
      <c r="L35" s="1311">
        <f>L36+L37</f>
        <v>0</v>
      </c>
      <c r="M35" s="1311">
        <v>55753</v>
      </c>
      <c r="N35" s="1311">
        <f>N36+N37</f>
        <v>0</v>
      </c>
      <c r="O35" s="1311">
        <v>118551</v>
      </c>
      <c r="P35" s="1311">
        <f>P36+P37</f>
        <v>0</v>
      </c>
      <c r="Q35" s="1311">
        <v>95401</v>
      </c>
      <c r="R35" s="1311">
        <f>R36+R37</f>
        <v>0</v>
      </c>
      <c r="S35" s="1311">
        <v>1571810</v>
      </c>
      <c r="T35" s="1311">
        <f>T36+T37</f>
        <v>0</v>
      </c>
      <c r="U35" s="1311">
        <v>576322</v>
      </c>
      <c r="V35" s="1311">
        <f>V36+V37</f>
        <v>0</v>
      </c>
      <c r="W35" s="1311">
        <v>246121</v>
      </c>
      <c r="X35" s="1311">
        <f>X36+X37</f>
        <v>0</v>
      </c>
      <c r="Y35" s="1311">
        <v>12284</v>
      </c>
      <c r="Z35" s="1311">
        <f>Z36+Z37</f>
        <v>0</v>
      </c>
      <c r="AA35" s="1311">
        <v>44231</v>
      </c>
      <c r="AB35" s="1311">
        <f>AB36+AB37</f>
        <v>0</v>
      </c>
      <c r="AC35" s="1311">
        <v>208481</v>
      </c>
      <c r="AD35" s="1308"/>
      <c r="AE35" s="1309"/>
      <c r="AF35" s="1308"/>
      <c r="AG35" s="1123"/>
      <c r="AH35" s="1315"/>
      <c r="AI35" s="1123"/>
      <c r="AJ35" s="1123"/>
      <c r="AK35" s="1123"/>
      <c r="AL35" s="1123"/>
      <c r="AM35" s="1316"/>
      <c r="AN35" s="1316"/>
      <c r="AO35" s="1316"/>
      <c r="AP35" s="1316"/>
      <c r="AQ35" s="1316"/>
      <c r="AR35" s="1316"/>
      <c r="AS35" s="1316"/>
      <c r="AT35" s="1316"/>
      <c r="AU35" s="1316"/>
      <c r="AV35" s="1316"/>
      <c r="AW35" s="1316"/>
    </row>
    <row r="36" spans="1:49" s="1307" customFormat="1" ht="24.75" customHeight="1" x14ac:dyDescent="0.35">
      <c r="A36" s="1308"/>
      <c r="B36" s="1312" t="s">
        <v>426</v>
      </c>
      <c r="C36" s="1311">
        <v>2056085</v>
      </c>
      <c r="D36" s="1123"/>
      <c r="E36" s="1311">
        <v>84713</v>
      </c>
      <c r="F36" s="1123"/>
      <c r="G36" s="1311">
        <v>133357</v>
      </c>
      <c r="H36" s="1123"/>
      <c r="I36" s="1311">
        <v>144602</v>
      </c>
      <c r="J36" s="1123"/>
      <c r="K36" s="1311">
        <v>229682</v>
      </c>
      <c r="L36" s="1123"/>
      <c r="M36" s="1311">
        <v>30113</v>
      </c>
      <c r="N36" s="1123"/>
      <c r="O36" s="1311">
        <v>59512</v>
      </c>
      <c r="P36" s="1123"/>
      <c r="Q36" s="1311">
        <v>47938</v>
      </c>
      <c r="R36" s="1123"/>
      <c r="S36" s="1311">
        <v>777112</v>
      </c>
      <c r="T36" s="1123"/>
      <c r="U36" s="1309">
        <v>290681</v>
      </c>
      <c r="V36" s="1123"/>
      <c r="W36" s="1311">
        <v>127769</v>
      </c>
      <c r="X36" s="1123"/>
      <c r="Y36" s="1311">
        <v>6483</v>
      </c>
      <c r="Z36" s="1123"/>
      <c r="AA36" s="1311">
        <v>21464</v>
      </c>
      <c r="AB36" s="1308"/>
      <c r="AC36" s="1311">
        <v>102659</v>
      </c>
      <c r="AD36" s="1308"/>
      <c r="AE36" s="1309"/>
      <c r="AF36" s="1308"/>
      <c r="AG36" s="1123"/>
      <c r="AH36" s="1315"/>
      <c r="AI36" s="1308"/>
      <c r="AJ36" s="1308"/>
      <c r="AK36" s="1308"/>
      <c r="AL36" s="1308"/>
    </row>
    <row r="37" spans="1:49" s="1307" customFormat="1" ht="24.75" customHeight="1" x14ac:dyDescent="0.35">
      <c r="A37" s="1308"/>
      <c r="B37" s="1312" t="s">
        <v>192</v>
      </c>
      <c r="C37" s="1310">
        <v>2042050</v>
      </c>
      <c r="D37" s="1123"/>
      <c r="E37" s="1310">
        <v>80909</v>
      </c>
      <c r="F37" s="1123"/>
      <c r="G37" s="1310">
        <v>127952</v>
      </c>
      <c r="H37" s="1123"/>
      <c r="I37" s="1310">
        <v>140827</v>
      </c>
      <c r="J37" s="1123"/>
      <c r="K37" s="1310">
        <v>227139</v>
      </c>
      <c r="L37" s="1123"/>
      <c r="M37" s="1310">
        <v>25640</v>
      </c>
      <c r="N37" s="1123"/>
      <c r="O37" s="1310">
        <v>59039</v>
      </c>
      <c r="P37" s="1123"/>
      <c r="Q37" s="1310">
        <v>47463</v>
      </c>
      <c r="R37" s="1123"/>
      <c r="S37" s="1311">
        <v>794698</v>
      </c>
      <c r="T37" s="1123"/>
      <c r="U37" s="1309">
        <v>285641</v>
      </c>
      <c r="V37" s="1123"/>
      <c r="W37" s="1310">
        <v>118352</v>
      </c>
      <c r="X37" s="1123"/>
      <c r="Y37" s="1310">
        <v>5801</v>
      </c>
      <c r="Z37" s="1123"/>
      <c r="AA37" s="1310">
        <v>22767</v>
      </c>
      <c r="AB37" s="1308"/>
      <c r="AC37" s="1310">
        <v>105822</v>
      </c>
      <c r="AD37" s="1308"/>
      <c r="AE37" s="1309"/>
      <c r="AF37" s="1308"/>
      <c r="AG37" s="1123"/>
      <c r="AH37" s="1315"/>
      <c r="AI37" s="1308"/>
      <c r="AJ37" s="1308"/>
      <c r="AK37" s="1308"/>
      <c r="AL37" s="1308"/>
    </row>
    <row r="38" spans="1:49" s="1307" customFormat="1" ht="24.75" customHeight="1" x14ac:dyDescent="0.3">
      <c r="A38" s="1308"/>
      <c r="B38" s="1312" t="s">
        <v>580</v>
      </c>
      <c r="C38" s="1314">
        <v>3001087</v>
      </c>
      <c r="D38" s="1123">
        <v>0</v>
      </c>
      <c r="E38" s="1314">
        <v>102851</v>
      </c>
      <c r="F38" s="1123">
        <v>0</v>
      </c>
      <c r="G38" s="1314">
        <v>191155</v>
      </c>
      <c r="H38" s="1123">
        <v>0</v>
      </c>
      <c r="I38" s="1314">
        <v>197112</v>
      </c>
      <c r="J38" s="1123">
        <v>0</v>
      </c>
      <c r="K38" s="1314">
        <v>327655</v>
      </c>
      <c r="L38" s="1123">
        <v>0</v>
      </c>
      <c r="M38" s="1314">
        <v>37843</v>
      </c>
      <c r="N38" s="1123">
        <v>0</v>
      </c>
      <c r="O38" s="1314">
        <v>92937</v>
      </c>
      <c r="P38" s="1123">
        <v>0</v>
      </c>
      <c r="Q38" s="1314">
        <v>77515</v>
      </c>
      <c r="R38" s="1123">
        <v>0</v>
      </c>
      <c r="S38" s="1311">
        <v>1214885</v>
      </c>
      <c r="T38" s="1123">
        <v>0</v>
      </c>
      <c r="U38" s="1314">
        <v>429151</v>
      </c>
      <c r="V38" s="1123">
        <v>0</v>
      </c>
      <c r="W38" s="1314">
        <v>176758</v>
      </c>
      <c r="X38" s="1123">
        <v>0</v>
      </c>
      <c r="Y38" s="1314">
        <v>7687</v>
      </c>
      <c r="Z38" s="1123">
        <v>0</v>
      </c>
      <c r="AA38" s="1314">
        <v>27267</v>
      </c>
      <c r="AB38" s="1308">
        <v>0</v>
      </c>
      <c r="AC38" s="1314">
        <v>118271</v>
      </c>
      <c r="AD38" s="1308"/>
      <c r="AE38" s="1309"/>
      <c r="AF38" s="1308"/>
      <c r="AG38" s="1313"/>
      <c r="AH38" s="1138"/>
      <c r="AI38" s="1308"/>
      <c r="AJ38" s="1308"/>
      <c r="AK38" s="1308"/>
      <c r="AL38" s="1308"/>
    </row>
    <row r="39" spans="1:49" s="1307" customFormat="1" ht="24.75" customHeight="1" x14ac:dyDescent="0.3">
      <c r="A39" s="1308"/>
      <c r="B39" s="1312" t="s">
        <v>329</v>
      </c>
      <c r="C39" s="1311">
        <v>1495895</v>
      </c>
      <c r="D39" s="1123"/>
      <c r="E39" s="1311">
        <v>52633</v>
      </c>
      <c r="F39" s="1123"/>
      <c r="G39" s="1311">
        <v>97451</v>
      </c>
      <c r="H39" s="1123"/>
      <c r="I39" s="1311">
        <v>99389</v>
      </c>
      <c r="J39" s="1123"/>
      <c r="K39" s="1311">
        <v>163676</v>
      </c>
      <c r="L39" s="1123"/>
      <c r="M39" s="1311">
        <v>20971</v>
      </c>
      <c r="N39" s="1123"/>
      <c r="O39" s="1311">
        <v>46411</v>
      </c>
      <c r="P39" s="1123"/>
      <c r="Q39" s="1311">
        <v>38782</v>
      </c>
      <c r="R39" s="1123"/>
      <c r="S39" s="1311">
        <v>594942</v>
      </c>
      <c r="T39" s="1123"/>
      <c r="U39" s="1309">
        <v>215556</v>
      </c>
      <c r="V39" s="1123"/>
      <c r="W39" s="1311">
        <v>92401</v>
      </c>
      <c r="X39" s="1123"/>
      <c r="Y39" s="1311">
        <v>4147</v>
      </c>
      <c r="Z39" s="1123"/>
      <c r="AA39" s="1311">
        <v>12817</v>
      </c>
      <c r="AB39" s="1308"/>
      <c r="AC39" s="1311">
        <v>56719</v>
      </c>
      <c r="AD39" s="1308"/>
      <c r="AE39" s="1309"/>
      <c r="AF39" s="1308"/>
      <c r="AG39" s="1118"/>
      <c r="AH39" s="1138"/>
      <c r="AI39" s="1308"/>
      <c r="AJ39" s="1308"/>
      <c r="AK39" s="1308"/>
      <c r="AL39" s="1308"/>
    </row>
    <row r="40" spans="1:49" s="1307" customFormat="1" ht="24.75" customHeight="1" x14ac:dyDescent="0.3">
      <c r="A40" s="1308"/>
      <c r="B40" s="1312" t="s">
        <v>329</v>
      </c>
      <c r="C40" s="1310">
        <v>1505192</v>
      </c>
      <c r="D40" s="1123"/>
      <c r="E40" s="1310">
        <v>50218</v>
      </c>
      <c r="F40" s="1123"/>
      <c r="G40" s="1310">
        <v>93704</v>
      </c>
      <c r="H40" s="1123"/>
      <c r="I40" s="1310">
        <v>97723</v>
      </c>
      <c r="J40" s="1123"/>
      <c r="K40" s="1310">
        <v>163979</v>
      </c>
      <c r="L40" s="1123"/>
      <c r="M40" s="1310">
        <v>16872</v>
      </c>
      <c r="N40" s="1123"/>
      <c r="O40" s="1310">
        <v>46526</v>
      </c>
      <c r="P40" s="1123"/>
      <c r="Q40" s="1310">
        <v>38733</v>
      </c>
      <c r="R40" s="1123"/>
      <c r="S40" s="1311">
        <v>619943</v>
      </c>
      <c r="T40" s="1123"/>
      <c r="U40" s="1309">
        <v>213595</v>
      </c>
      <c r="V40" s="1123"/>
      <c r="W40" s="1310">
        <v>84357</v>
      </c>
      <c r="X40" s="1123"/>
      <c r="Y40" s="1310">
        <v>3540</v>
      </c>
      <c r="Z40" s="1123"/>
      <c r="AA40" s="1310">
        <v>14450</v>
      </c>
      <c r="AB40" s="1308"/>
      <c r="AC40" s="1310">
        <v>61552</v>
      </c>
      <c r="AD40" s="1308"/>
      <c r="AE40" s="1309"/>
      <c r="AF40" s="1308"/>
      <c r="AG40" s="1118"/>
      <c r="AH40" s="1138"/>
      <c r="AI40" s="1308"/>
      <c r="AJ40" s="1308"/>
      <c r="AK40" s="1308"/>
      <c r="AL40" s="1308"/>
    </row>
    <row r="41" spans="1:49" ht="24.75" customHeight="1" x14ac:dyDescent="0.45">
      <c r="AH41" s="1306"/>
      <c r="AI41" s="1306"/>
      <c r="AJ41" s="1306"/>
      <c r="AK41" s="1306"/>
      <c r="AL41" s="1306"/>
      <c r="AM41" s="1305"/>
      <c r="AN41" s="1305"/>
      <c r="AO41" s="1305"/>
      <c r="AP41" s="1305"/>
      <c r="AQ41" s="1305"/>
      <c r="AR41" s="1305"/>
      <c r="AS41" s="1305"/>
      <c r="AT41" s="1305"/>
      <c r="AU41" s="1305"/>
      <c r="AV41" s="1305"/>
      <c r="AW41" s="1305"/>
    </row>
    <row r="42" spans="1:49" ht="24.75" customHeight="1" x14ac:dyDescent="0.4">
      <c r="A42" s="1295"/>
      <c r="B42" s="1295"/>
    </row>
    <row r="43" spans="1:49" ht="24.75" customHeight="1" x14ac:dyDescent="0.4">
      <c r="A43" s="1295"/>
      <c r="B43" s="1295"/>
      <c r="W43" s="1303"/>
      <c r="X43" s="1303"/>
      <c r="Y43" s="1304"/>
      <c r="Z43" s="1303"/>
    </row>
    <row r="44" spans="1:49" ht="24.75" customHeight="1" x14ac:dyDescent="0.4">
      <c r="A44" s="1295"/>
      <c r="B44" s="1295"/>
      <c r="W44" s="1302"/>
      <c r="X44" s="1301"/>
      <c r="Y44" s="1300"/>
      <c r="Z44" s="1138"/>
    </row>
    <row r="45" spans="1:49" ht="24.75" customHeight="1" x14ac:dyDescent="0.4">
      <c r="A45" s="1295"/>
      <c r="B45" s="1295"/>
      <c r="W45" s="1301"/>
      <c r="X45" s="1298"/>
      <c r="Y45" s="1138"/>
      <c r="Z45" s="1138"/>
    </row>
    <row r="46" spans="1:49" ht="24.75" customHeight="1" x14ac:dyDescent="0.4">
      <c r="A46" s="1295"/>
      <c r="B46" s="1295"/>
      <c r="W46" s="1301"/>
      <c r="X46" s="1298"/>
      <c r="Y46" s="1138"/>
      <c r="Z46" s="1138"/>
    </row>
    <row r="47" spans="1:49" ht="24.75" customHeight="1" x14ac:dyDescent="0.4">
      <c r="A47" s="1295"/>
      <c r="B47" s="1295"/>
      <c r="W47" s="1302"/>
      <c r="X47" s="1301"/>
      <c r="Y47" s="1300"/>
      <c r="Z47" s="1138"/>
    </row>
    <row r="48" spans="1:49" ht="24.75" customHeight="1" x14ac:dyDescent="0.4">
      <c r="A48" s="1295"/>
      <c r="B48" s="1295"/>
      <c r="W48" s="1299"/>
      <c r="X48" s="1298"/>
      <c r="Y48" s="1138"/>
      <c r="Z48" s="1138"/>
    </row>
    <row r="49" spans="1:26" ht="24.75" customHeight="1" x14ac:dyDescent="0.4">
      <c r="A49" s="1295"/>
      <c r="B49" s="1295"/>
      <c r="W49" s="1299"/>
      <c r="X49" s="1298"/>
      <c r="Y49" s="1138"/>
      <c r="Z49" s="1138"/>
    </row>
    <row r="50" spans="1:26" ht="24.75" customHeight="1" x14ac:dyDescent="0.4">
      <c r="A50" s="1295"/>
      <c r="B50" s="1295"/>
      <c r="W50" s="1302"/>
      <c r="X50" s="1301"/>
      <c r="Y50" s="1300"/>
      <c r="Z50" s="1138"/>
    </row>
    <row r="51" spans="1:26" ht="24.75" customHeight="1" x14ac:dyDescent="0.4">
      <c r="A51" s="1295"/>
      <c r="B51" s="1295"/>
      <c r="W51" s="1299"/>
      <c r="X51" s="1298"/>
      <c r="Y51" s="1138"/>
      <c r="Z51" s="1138"/>
    </row>
    <row r="52" spans="1:26" ht="24.75" customHeight="1" x14ac:dyDescent="0.4">
      <c r="A52" s="1295"/>
      <c r="B52" s="1295"/>
      <c r="W52" s="1299"/>
      <c r="X52" s="1298"/>
      <c r="Y52" s="1138"/>
      <c r="Z52" s="1138"/>
    </row>
    <row r="53" spans="1:26" ht="24.75" customHeight="1" x14ac:dyDescent="0.4">
      <c r="A53" s="1295"/>
      <c r="B53" s="1295"/>
    </row>
    <row r="54" spans="1:26" ht="24.75" customHeight="1" x14ac:dyDescent="0.4">
      <c r="A54" s="1295"/>
      <c r="B54" s="1295"/>
    </row>
    <row r="55" spans="1:26" ht="24.75" customHeight="1" x14ac:dyDescent="0.4">
      <c r="A55" s="1295"/>
      <c r="B55" s="1295"/>
    </row>
    <row r="56" spans="1:26" ht="24.75" customHeight="1" x14ac:dyDescent="0.4">
      <c r="A56" s="1295"/>
      <c r="B56" s="1295"/>
    </row>
    <row r="57" spans="1:26" ht="24.75" customHeight="1" x14ac:dyDescent="0.4">
      <c r="A57" s="1295"/>
      <c r="B57" s="1295"/>
    </row>
    <row r="58" spans="1:26" ht="24.75" customHeight="1" x14ac:dyDescent="0.4">
      <c r="A58" s="1295"/>
      <c r="B58" s="1295"/>
    </row>
    <row r="59" spans="1:26" ht="24.75" customHeight="1" x14ac:dyDescent="0.4">
      <c r="A59" s="1295"/>
      <c r="B59" s="1295"/>
    </row>
    <row r="60" spans="1:26" ht="24.75" customHeight="1" x14ac:dyDescent="0.4">
      <c r="A60" s="1295"/>
      <c r="B60" s="1295"/>
    </row>
    <row r="61" spans="1:26" ht="24.75" customHeight="1" x14ac:dyDescent="0.4">
      <c r="A61" s="1295"/>
      <c r="B61" s="1295"/>
    </row>
    <row r="62" spans="1:26" ht="24.75" customHeight="1" x14ac:dyDescent="0.4">
      <c r="A62" s="1295"/>
      <c r="B62" s="1295"/>
    </row>
    <row r="63" spans="1:26" ht="24.75" customHeight="1" x14ac:dyDescent="0.4">
      <c r="A63" s="1295"/>
      <c r="B63" s="1295"/>
    </row>
    <row r="64" spans="1:26" ht="24.75" customHeight="1" x14ac:dyDescent="0.4">
      <c r="A64" s="1295"/>
      <c r="B64" s="1295"/>
    </row>
    <row r="65" spans="1:2" ht="24.75" customHeight="1" x14ac:dyDescent="0.4">
      <c r="A65" s="1295"/>
      <c r="B65" s="1295"/>
    </row>
    <row r="66" spans="1:2" ht="24.75" customHeight="1" x14ac:dyDescent="0.4">
      <c r="A66" s="1295"/>
      <c r="B66" s="1295"/>
    </row>
    <row r="67" spans="1:2" ht="24.75" customHeight="1" x14ac:dyDescent="0.4">
      <c r="A67" s="1295"/>
      <c r="B67" s="1295"/>
    </row>
    <row r="68" spans="1:2" ht="24.75" customHeight="1" x14ac:dyDescent="0.4">
      <c r="A68" s="1295"/>
      <c r="B68" s="1295"/>
    </row>
    <row r="69" spans="1:2" ht="24.75" customHeight="1" x14ac:dyDescent="0.4">
      <c r="A69" s="1295"/>
      <c r="B69" s="1295"/>
    </row>
    <row r="70" spans="1:2" ht="24.75" customHeight="1" x14ac:dyDescent="0.4">
      <c r="A70" s="1295"/>
      <c r="B70" s="1295"/>
    </row>
    <row r="71" spans="1:2" ht="24.75" customHeight="1" x14ac:dyDescent="0.4">
      <c r="A71" s="1295"/>
      <c r="B71" s="1295"/>
    </row>
    <row r="72" spans="1:2" ht="24.75" customHeight="1" x14ac:dyDescent="0.4">
      <c r="A72" s="1295"/>
      <c r="B72" s="1295"/>
    </row>
  </sheetData>
  <mergeCells count="25">
    <mergeCell ref="A31:P31"/>
    <mergeCell ref="A32:P32"/>
    <mergeCell ref="Q31:AD31"/>
    <mergeCell ref="Q32:AD32"/>
    <mergeCell ref="B3:B5"/>
    <mergeCell ref="U4:V4"/>
    <mergeCell ref="C4:D4"/>
    <mergeCell ref="E4:F4"/>
    <mergeCell ref="G4:H4"/>
    <mergeCell ref="Q1:AD1"/>
    <mergeCell ref="M4:N4"/>
    <mergeCell ref="K4:L4"/>
    <mergeCell ref="O4:P4"/>
    <mergeCell ref="Q4:R4"/>
    <mergeCell ref="S4:T4"/>
    <mergeCell ref="A1:P1"/>
    <mergeCell ref="Q3:X3"/>
    <mergeCell ref="C3:P3"/>
    <mergeCell ref="A3:A5"/>
    <mergeCell ref="Y3:AD3"/>
    <mergeCell ref="AA4:AB4"/>
    <mergeCell ref="AC4:AD4"/>
    <mergeCell ref="Y4:Z4"/>
    <mergeCell ref="W4:X4"/>
    <mergeCell ref="I4:J4"/>
  </mergeCells>
  <pageMargins left="0.59055118110236227" right="0.70866141732283472" top="0.74803149606299213" bottom="0.74803149606299213" header="0.31496062992125984" footer="0.31496062992125984"/>
  <pageSetup scale="52" orientation="landscape" r:id="rId1"/>
  <headerFooter>
    <oddFooter>&amp;C9</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sheetPr>
  <dimension ref="A1:P33"/>
  <sheetViews>
    <sheetView view="pageBreakPreview" topLeftCell="A17" zoomScale="50" zoomScaleNormal="100" zoomScaleSheetLayoutView="50" zoomScalePageLayoutView="70" workbookViewId="0">
      <selection activeCell="S23" sqref="S23"/>
    </sheetView>
  </sheetViews>
  <sheetFormatPr baseColWidth="10" defaultColWidth="11.44140625" defaultRowHeight="22.8" x14ac:dyDescent="0.3"/>
  <cols>
    <col min="1" max="1" width="12.33203125" style="354" customWidth="1"/>
    <col min="2" max="2" width="55.33203125" style="354" customWidth="1"/>
    <col min="3" max="15" width="11.44140625" style="354" customWidth="1"/>
    <col min="16" max="16" width="11.44140625" style="355" customWidth="1"/>
    <col min="17" max="16384" width="11.44140625" style="354"/>
  </cols>
  <sheetData>
    <row r="1" spans="1:16" ht="41.25" customHeight="1" x14ac:dyDescent="0.3">
      <c r="A1" s="1722" t="s">
        <v>743</v>
      </c>
      <c r="B1" s="1722"/>
      <c r="C1" s="1722"/>
      <c r="D1" s="1722"/>
      <c r="E1" s="1722"/>
      <c r="F1" s="1722"/>
      <c r="G1" s="1722"/>
      <c r="H1" s="1722"/>
      <c r="I1" s="1722"/>
      <c r="J1" s="1722"/>
      <c r="K1" s="1722"/>
      <c r="L1" s="1722"/>
      <c r="M1" s="1722"/>
      <c r="N1" s="1722"/>
      <c r="O1" s="1722"/>
      <c r="P1" s="1722"/>
    </row>
    <row r="2" spans="1:16" ht="23.4" thickBot="1" x14ac:dyDescent="0.35"/>
    <row r="3" spans="1:16" ht="25.5" customHeight="1" x14ac:dyDescent="0.3">
      <c r="A3" s="1729" t="s">
        <v>516</v>
      </c>
      <c r="B3" s="1725" t="s">
        <v>131</v>
      </c>
      <c r="C3" s="1728" t="s">
        <v>422</v>
      </c>
      <c r="D3" s="1728"/>
      <c r="E3" s="1728"/>
      <c r="F3" s="1728"/>
      <c r="G3" s="1728"/>
      <c r="H3" s="1728"/>
      <c r="I3" s="1728"/>
      <c r="J3" s="1728"/>
      <c r="K3" s="1723" t="s">
        <v>320</v>
      </c>
      <c r="L3" s="1724"/>
      <c r="M3" s="1724"/>
      <c r="N3" s="1724"/>
      <c r="O3" s="1724"/>
      <c r="P3" s="1724"/>
    </row>
    <row r="4" spans="1:16" ht="25.5" customHeight="1" x14ac:dyDescent="0.3">
      <c r="A4" s="1730"/>
      <c r="B4" s="1726"/>
      <c r="C4" s="1720" t="s">
        <v>102</v>
      </c>
      <c r="D4" s="1720"/>
      <c r="E4" s="1720" t="s">
        <v>104</v>
      </c>
      <c r="F4" s="1720"/>
      <c r="G4" s="1720" t="s">
        <v>105</v>
      </c>
      <c r="H4" s="1720"/>
      <c r="I4" s="1720" t="s">
        <v>106</v>
      </c>
      <c r="J4" s="1720"/>
      <c r="K4" s="1720" t="s">
        <v>323</v>
      </c>
      <c r="L4" s="1720"/>
      <c r="M4" s="1720" t="s">
        <v>327</v>
      </c>
      <c r="N4" s="1720"/>
      <c r="O4" s="1720" t="s">
        <v>419</v>
      </c>
      <c r="P4" s="1721"/>
    </row>
    <row r="5" spans="1:16" ht="25.5" customHeight="1" thickBot="1" x14ac:dyDescent="0.35">
      <c r="A5" s="1731"/>
      <c r="B5" s="1727"/>
      <c r="C5" s="469" t="s">
        <v>87</v>
      </c>
      <c r="D5" s="469" t="s">
        <v>372</v>
      </c>
      <c r="E5" s="469" t="s">
        <v>87</v>
      </c>
      <c r="F5" s="469" t="s">
        <v>372</v>
      </c>
      <c r="G5" s="469" t="s">
        <v>87</v>
      </c>
      <c r="H5" s="469" t="s">
        <v>372</v>
      </c>
      <c r="I5" s="469" t="s">
        <v>87</v>
      </c>
      <c r="J5" s="469" t="s">
        <v>372</v>
      </c>
      <c r="K5" s="469" t="s">
        <v>87</v>
      </c>
      <c r="L5" s="469" t="s">
        <v>372</v>
      </c>
      <c r="M5" s="469" t="s">
        <v>87</v>
      </c>
      <c r="N5" s="469" t="s">
        <v>372</v>
      </c>
      <c r="O5" s="469" t="s">
        <v>87</v>
      </c>
      <c r="P5" s="969" t="s">
        <v>372</v>
      </c>
    </row>
    <row r="6" spans="1:16" s="356" customFormat="1" ht="43.5" customHeight="1" x14ac:dyDescent="0.3">
      <c r="A6" s="468"/>
      <c r="B6" s="546" t="s">
        <v>215</v>
      </c>
      <c r="C6" s="1153">
        <v>321</v>
      </c>
      <c r="D6" s="1154">
        <v>336.47446043542521</v>
      </c>
      <c r="E6" s="154">
        <v>3296</v>
      </c>
      <c r="F6" s="1154">
        <v>209.69455595778115</v>
      </c>
      <c r="G6" s="154">
        <v>993</v>
      </c>
      <c r="H6" s="1154">
        <v>172.29951311940201</v>
      </c>
      <c r="I6" s="154">
        <v>479</v>
      </c>
      <c r="J6" s="1154">
        <v>194.61971956882996</v>
      </c>
      <c r="K6" s="154" t="s">
        <v>73</v>
      </c>
      <c r="L6" s="1154" t="s">
        <v>73</v>
      </c>
      <c r="M6" s="154">
        <v>21</v>
      </c>
      <c r="N6" s="1154">
        <v>47.478013158192219</v>
      </c>
      <c r="O6" s="154">
        <v>46</v>
      </c>
      <c r="P6" s="1155">
        <v>22.064360781078371</v>
      </c>
    </row>
    <row r="7" spans="1:16" ht="30" customHeight="1" x14ac:dyDescent="0.3">
      <c r="A7" s="545" t="s">
        <v>139</v>
      </c>
      <c r="B7" s="205" t="s">
        <v>184</v>
      </c>
      <c r="C7" s="629">
        <v>8</v>
      </c>
      <c r="D7" s="185">
        <v>8.3856563348392577</v>
      </c>
      <c r="E7" s="155">
        <v>141</v>
      </c>
      <c r="F7" s="185">
        <v>8.9705498756210993</v>
      </c>
      <c r="G7" s="155">
        <v>56</v>
      </c>
      <c r="H7" s="185">
        <v>9.7167902665523798</v>
      </c>
      <c r="I7" s="155">
        <v>46</v>
      </c>
      <c r="J7" s="185">
        <v>18.689993946067176</v>
      </c>
      <c r="K7" s="155" t="s">
        <v>73</v>
      </c>
      <c r="L7" s="185" t="s">
        <v>73</v>
      </c>
      <c r="M7" s="185" t="s">
        <v>73</v>
      </c>
      <c r="N7" s="185" t="s">
        <v>73</v>
      </c>
      <c r="O7" s="155">
        <v>8</v>
      </c>
      <c r="P7" s="230">
        <v>3.8372801358397166</v>
      </c>
    </row>
    <row r="8" spans="1:16" ht="30" customHeight="1" x14ac:dyDescent="0.3">
      <c r="A8" s="545" t="s">
        <v>141</v>
      </c>
      <c r="B8" s="205" t="s">
        <v>185</v>
      </c>
      <c r="C8" s="629">
        <v>27</v>
      </c>
      <c r="D8" s="185">
        <v>28.301590130082495</v>
      </c>
      <c r="E8" s="155">
        <v>203</v>
      </c>
      <c r="F8" s="185">
        <v>12.915046984050235</v>
      </c>
      <c r="G8" s="155">
        <v>46</v>
      </c>
      <c r="H8" s="185">
        <v>7.981649147525169</v>
      </c>
      <c r="I8" s="155">
        <v>23</v>
      </c>
      <c r="J8" s="185">
        <v>9.344996973033588</v>
      </c>
      <c r="K8" s="155" t="s">
        <v>73</v>
      </c>
      <c r="L8" s="185" t="s">
        <v>73</v>
      </c>
      <c r="M8" s="185" t="s">
        <v>73</v>
      </c>
      <c r="N8" s="185" t="s">
        <v>73</v>
      </c>
      <c r="O8" s="155">
        <v>2</v>
      </c>
      <c r="P8" s="230">
        <v>0.95932003395992915</v>
      </c>
    </row>
    <row r="9" spans="1:16" ht="30" customHeight="1" x14ac:dyDescent="0.3">
      <c r="A9" s="545" t="s">
        <v>159</v>
      </c>
      <c r="B9" s="205" t="s">
        <v>216</v>
      </c>
      <c r="C9" s="629">
        <v>10</v>
      </c>
      <c r="D9" s="185">
        <v>10.482070418549073</v>
      </c>
      <c r="E9" s="155">
        <v>74</v>
      </c>
      <c r="F9" s="185">
        <v>4.7079481616734853</v>
      </c>
      <c r="G9" s="155">
        <v>21</v>
      </c>
      <c r="H9" s="185">
        <v>3.643796349957142</v>
      </c>
      <c r="I9" s="155">
        <v>11</v>
      </c>
      <c r="J9" s="185">
        <v>4.4693463784073684</v>
      </c>
      <c r="K9" s="155" t="s">
        <v>73</v>
      </c>
      <c r="L9" s="185" t="s">
        <v>73</v>
      </c>
      <c r="M9" s="185" t="s">
        <v>73</v>
      </c>
      <c r="N9" s="185" t="s">
        <v>73</v>
      </c>
      <c r="O9" s="155">
        <v>1</v>
      </c>
      <c r="P9" s="230">
        <v>0.47966001697996458</v>
      </c>
    </row>
    <row r="10" spans="1:16" ht="57.75" customHeight="1" x14ac:dyDescent="0.3">
      <c r="A10" s="545" t="s">
        <v>161</v>
      </c>
      <c r="B10" s="352" t="s">
        <v>217</v>
      </c>
      <c r="C10" s="629">
        <v>7</v>
      </c>
      <c r="D10" s="185">
        <v>7.33744929298435</v>
      </c>
      <c r="E10" s="155">
        <v>66</v>
      </c>
      <c r="F10" s="185">
        <v>4.1989807928439182</v>
      </c>
      <c r="G10" s="155">
        <v>20</v>
      </c>
      <c r="H10" s="185">
        <v>3.4702822380544212</v>
      </c>
      <c r="I10" s="155">
        <v>24</v>
      </c>
      <c r="J10" s="185">
        <v>9.751301189252441</v>
      </c>
      <c r="K10" s="155" t="s">
        <v>73</v>
      </c>
      <c r="L10" s="185" t="s">
        <v>73</v>
      </c>
      <c r="M10" s="185" t="s">
        <v>73</v>
      </c>
      <c r="N10" s="185" t="s">
        <v>73</v>
      </c>
      <c r="O10" s="155">
        <v>1</v>
      </c>
      <c r="P10" s="230">
        <v>0.47966001697996458</v>
      </c>
    </row>
    <row r="11" spans="1:16" ht="30" customHeight="1" x14ac:dyDescent="0.3">
      <c r="A11" s="545" t="s">
        <v>162</v>
      </c>
      <c r="B11" s="205" t="s">
        <v>218</v>
      </c>
      <c r="C11" s="629">
        <v>5</v>
      </c>
      <c r="D11" s="185">
        <v>5.2410352092745365</v>
      </c>
      <c r="E11" s="155">
        <v>66</v>
      </c>
      <c r="F11" s="185">
        <v>4.1989807928439182</v>
      </c>
      <c r="G11" s="155">
        <v>19</v>
      </c>
      <c r="H11" s="185">
        <v>3.2967681261516999</v>
      </c>
      <c r="I11" s="155">
        <v>8</v>
      </c>
      <c r="J11" s="185">
        <v>3.2504337297508132</v>
      </c>
      <c r="K11" s="155" t="s">
        <v>73</v>
      </c>
      <c r="L11" s="185" t="s">
        <v>73</v>
      </c>
      <c r="M11" s="185" t="s">
        <v>73</v>
      </c>
      <c r="N11" s="185" t="s">
        <v>73</v>
      </c>
      <c r="O11" s="185" t="s">
        <v>73</v>
      </c>
      <c r="P11" s="230" t="s">
        <v>73</v>
      </c>
    </row>
    <row r="12" spans="1:16" ht="30" customHeight="1" x14ac:dyDescent="0.3">
      <c r="A12" s="545" t="s">
        <v>164</v>
      </c>
      <c r="B12" s="205" t="s">
        <v>219</v>
      </c>
      <c r="C12" s="629">
        <v>2</v>
      </c>
      <c r="D12" s="185">
        <v>2.0964140837098144</v>
      </c>
      <c r="E12" s="155">
        <v>33</v>
      </c>
      <c r="F12" s="185">
        <v>2.0994903964219591</v>
      </c>
      <c r="G12" s="155">
        <v>5</v>
      </c>
      <c r="H12" s="185">
        <v>0.86757055951360529</v>
      </c>
      <c r="I12" s="155">
        <v>4</v>
      </c>
      <c r="J12" s="185">
        <v>1.6252168648754066</v>
      </c>
      <c r="K12" s="155" t="s">
        <v>73</v>
      </c>
      <c r="L12" s="185" t="s">
        <v>73</v>
      </c>
      <c r="M12" s="185" t="s">
        <v>73</v>
      </c>
      <c r="N12" s="185" t="s">
        <v>73</v>
      </c>
      <c r="O12" s="185" t="s">
        <v>73</v>
      </c>
      <c r="P12" s="230" t="s">
        <v>73</v>
      </c>
    </row>
    <row r="13" spans="1:16" ht="30" customHeight="1" x14ac:dyDescent="0.3">
      <c r="A13" s="545" t="s">
        <v>149</v>
      </c>
      <c r="B13" s="205" t="s">
        <v>186</v>
      </c>
      <c r="C13" s="629">
        <v>10</v>
      </c>
      <c r="D13" s="185">
        <v>10.482070418549073</v>
      </c>
      <c r="E13" s="155">
        <v>138</v>
      </c>
      <c r="F13" s="185">
        <v>8.7796871123100129</v>
      </c>
      <c r="G13" s="155">
        <v>26</v>
      </c>
      <c r="H13" s="185">
        <v>4.5113669094707474</v>
      </c>
      <c r="I13" s="155">
        <v>19</v>
      </c>
      <c r="J13" s="185">
        <v>7.7197801081581821</v>
      </c>
      <c r="K13" s="155" t="s">
        <v>73</v>
      </c>
      <c r="L13" s="185" t="s">
        <v>73</v>
      </c>
      <c r="M13" s="155">
        <v>2</v>
      </c>
      <c r="N13" s="185">
        <v>4.5217155388754495</v>
      </c>
      <c r="O13" s="155">
        <v>1</v>
      </c>
      <c r="P13" s="230">
        <v>0.5</v>
      </c>
    </row>
    <row r="14" spans="1:16" ht="51.75" customHeight="1" x14ac:dyDescent="0.3">
      <c r="A14" s="545" t="s">
        <v>166</v>
      </c>
      <c r="B14" s="352" t="s">
        <v>220</v>
      </c>
      <c r="C14" s="629">
        <v>14</v>
      </c>
      <c r="D14" s="185">
        <v>14.6748985859687</v>
      </c>
      <c r="E14" s="155">
        <v>137</v>
      </c>
      <c r="F14" s="185">
        <v>8.7160661912063162</v>
      </c>
      <c r="G14" s="155">
        <v>51</v>
      </c>
      <c r="H14" s="185">
        <v>8.8492197070387739</v>
      </c>
      <c r="I14" s="155">
        <v>22</v>
      </c>
      <c r="J14" s="185">
        <v>8.9386927568147367</v>
      </c>
      <c r="K14" s="155" t="s">
        <v>73</v>
      </c>
      <c r="L14" s="185" t="s">
        <v>73</v>
      </c>
      <c r="M14" s="155">
        <v>1</v>
      </c>
      <c r="N14" s="185">
        <v>2.2608577694377248</v>
      </c>
      <c r="O14" s="155">
        <v>7</v>
      </c>
      <c r="P14" s="230">
        <v>3.3576201188597525</v>
      </c>
    </row>
    <row r="15" spans="1:16" ht="30" customHeight="1" x14ac:dyDescent="0.3">
      <c r="A15" s="545" t="s">
        <v>151</v>
      </c>
      <c r="B15" s="205" t="s">
        <v>187</v>
      </c>
      <c r="C15" s="629">
        <v>70</v>
      </c>
      <c r="D15" s="185">
        <v>73.374492929843498</v>
      </c>
      <c r="E15" s="155">
        <v>413</v>
      </c>
      <c r="F15" s="185">
        <v>26.275440415826342</v>
      </c>
      <c r="G15" s="155">
        <v>103</v>
      </c>
      <c r="H15" s="185">
        <v>17.87195352598027</v>
      </c>
      <c r="I15" s="155">
        <v>42</v>
      </c>
      <c r="J15" s="185">
        <v>17.064777081191771</v>
      </c>
      <c r="K15" s="155" t="s">
        <v>73</v>
      </c>
      <c r="L15" s="185" t="s">
        <v>73</v>
      </c>
      <c r="M15" s="155">
        <v>6</v>
      </c>
      <c r="N15" s="185">
        <v>13.565146616626347</v>
      </c>
      <c r="O15" s="155">
        <v>2</v>
      </c>
      <c r="P15" s="230">
        <v>0.95932003395992915</v>
      </c>
    </row>
    <row r="16" spans="1:16" ht="30" customHeight="1" x14ac:dyDescent="0.3">
      <c r="A16" s="545" t="s">
        <v>153</v>
      </c>
      <c r="B16" s="205" t="s">
        <v>188</v>
      </c>
      <c r="C16" s="629">
        <v>30</v>
      </c>
      <c r="D16" s="185">
        <v>77.453334366044459</v>
      </c>
      <c r="E16" s="155">
        <v>423</v>
      </c>
      <c r="F16" s="185">
        <v>68.232079400848136</v>
      </c>
      <c r="G16" s="155">
        <v>138</v>
      </c>
      <c r="H16" s="185">
        <v>64.60825393852852</v>
      </c>
      <c r="I16" s="155">
        <v>36</v>
      </c>
      <c r="J16" s="185">
        <v>42.67577083111064</v>
      </c>
      <c r="K16" s="155" t="s">
        <v>73</v>
      </c>
      <c r="L16" s="185" t="s">
        <v>73</v>
      </c>
      <c r="M16" s="155">
        <v>2</v>
      </c>
      <c r="N16" s="185">
        <v>13.84083044982699</v>
      </c>
      <c r="O16" s="155">
        <v>1</v>
      </c>
      <c r="P16" s="230">
        <v>1.6246425786327006</v>
      </c>
    </row>
    <row r="17" spans="1:16" ht="30" customHeight="1" x14ac:dyDescent="0.3">
      <c r="A17" s="545" t="s">
        <v>167</v>
      </c>
      <c r="B17" s="205" t="s">
        <v>230</v>
      </c>
      <c r="C17" s="629" t="s">
        <v>73</v>
      </c>
      <c r="D17" s="185" t="s">
        <v>73</v>
      </c>
      <c r="E17" s="155">
        <v>5</v>
      </c>
      <c r="F17" s="185">
        <v>0.62916982300194535</v>
      </c>
      <c r="G17" s="155">
        <v>2</v>
      </c>
      <c r="H17" s="185">
        <v>0.70017959606639102</v>
      </c>
      <c r="I17" s="155">
        <v>2</v>
      </c>
      <c r="J17" s="185">
        <v>1.6898742733540626</v>
      </c>
      <c r="K17" s="155" t="s">
        <v>73</v>
      </c>
      <c r="L17" s="185" t="s">
        <v>73</v>
      </c>
      <c r="M17" s="185" t="s">
        <v>73</v>
      </c>
      <c r="N17" s="185" t="s">
        <v>73</v>
      </c>
      <c r="O17" s="155">
        <v>2</v>
      </c>
      <c r="P17" s="230">
        <v>1.8899661696055641</v>
      </c>
    </row>
    <row r="18" spans="1:16" ht="30" customHeight="1" x14ac:dyDescent="0.3">
      <c r="A18" s="545" t="s">
        <v>168</v>
      </c>
      <c r="B18" s="205" t="s">
        <v>231</v>
      </c>
      <c r="C18" s="629">
        <v>1</v>
      </c>
      <c r="D18" s="185">
        <v>2.1069043254745803</v>
      </c>
      <c r="E18" s="155">
        <v>2</v>
      </c>
      <c r="F18" s="185">
        <v>0.25166792920077813</v>
      </c>
      <c r="G18" s="185" t="s">
        <v>73</v>
      </c>
      <c r="H18" s="155" t="s">
        <v>73</v>
      </c>
      <c r="I18" s="155">
        <v>3</v>
      </c>
      <c r="J18" s="185">
        <v>2.5348114100310939</v>
      </c>
      <c r="K18" s="155" t="s">
        <v>73</v>
      </c>
      <c r="L18" s="185" t="s">
        <v>73</v>
      </c>
      <c r="M18" s="185" t="s">
        <v>73</v>
      </c>
      <c r="N18" s="185" t="s">
        <v>73</v>
      </c>
      <c r="O18" s="155" t="s">
        <v>73</v>
      </c>
      <c r="P18" s="230" t="s">
        <v>73</v>
      </c>
    </row>
    <row r="19" spans="1:16" ht="30" customHeight="1" x14ac:dyDescent="0.3">
      <c r="A19" s="545" t="s">
        <v>155</v>
      </c>
      <c r="B19" s="205" t="s">
        <v>221</v>
      </c>
      <c r="C19" s="629">
        <v>16</v>
      </c>
      <c r="D19" s="185">
        <v>41.308444995223709</v>
      </c>
      <c r="E19" s="155">
        <v>181</v>
      </c>
      <c r="F19" s="185">
        <v>29.1962325568641</v>
      </c>
      <c r="G19" s="155">
        <v>85</v>
      </c>
      <c r="H19" s="185">
        <v>39.794939020108153</v>
      </c>
      <c r="I19" s="155">
        <v>30</v>
      </c>
      <c r="J19" s="185">
        <v>35.563142359258869</v>
      </c>
      <c r="K19" s="155" t="s">
        <v>73</v>
      </c>
      <c r="L19" s="185" t="s">
        <v>73</v>
      </c>
      <c r="M19" s="155">
        <v>4</v>
      </c>
      <c r="N19" s="185">
        <v>17.56928888303246</v>
      </c>
      <c r="O19" s="155">
        <v>9</v>
      </c>
      <c r="P19" s="230">
        <v>14.621783207694307</v>
      </c>
    </row>
    <row r="20" spans="1:16" ht="30" customHeight="1" x14ac:dyDescent="0.3">
      <c r="A20" s="545" t="s">
        <v>170</v>
      </c>
      <c r="B20" s="205" t="s">
        <v>232</v>
      </c>
      <c r="C20" s="629">
        <v>8</v>
      </c>
      <c r="D20" s="185">
        <v>16.855234603796642</v>
      </c>
      <c r="E20" s="155">
        <v>100</v>
      </c>
      <c r="F20" s="185">
        <v>12.583396460038907</v>
      </c>
      <c r="G20" s="155">
        <v>40</v>
      </c>
      <c r="H20" s="185">
        <v>14.003591921327821</v>
      </c>
      <c r="I20" s="155">
        <v>17</v>
      </c>
      <c r="J20" s="185">
        <v>14.363931323509531</v>
      </c>
      <c r="K20" s="155" t="s">
        <v>73</v>
      </c>
      <c r="L20" s="185" t="s">
        <v>73</v>
      </c>
      <c r="M20" s="185" t="s">
        <v>73</v>
      </c>
      <c r="N20" s="185" t="s">
        <v>73</v>
      </c>
      <c r="O20" s="185" t="s">
        <v>73</v>
      </c>
      <c r="P20" s="230" t="s">
        <v>73</v>
      </c>
    </row>
    <row r="21" spans="1:16" ht="30" customHeight="1" x14ac:dyDescent="0.3">
      <c r="A21" s="545" t="s">
        <v>171</v>
      </c>
      <c r="B21" s="205" t="s">
        <v>233</v>
      </c>
      <c r="C21" s="629">
        <v>4</v>
      </c>
      <c r="D21" s="185">
        <v>8.4276173018983211</v>
      </c>
      <c r="E21" s="155">
        <v>43</v>
      </c>
      <c r="F21" s="185">
        <v>5.4108604778167297</v>
      </c>
      <c r="G21" s="155">
        <v>18</v>
      </c>
      <c r="H21" s="185">
        <v>6.3016163645975194</v>
      </c>
      <c r="I21" s="155">
        <v>7</v>
      </c>
      <c r="J21" s="185">
        <v>5.9145599567392182</v>
      </c>
      <c r="K21" s="155" t="s">
        <v>73</v>
      </c>
      <c r="L21" s="185" t="s">
        <v>73</v>
      </c>
      <c r="M21" s="185" t="s">
        <v>73</v>
      </c>
      <c r="N21" s="185" t="s">
        <v>73</v>
      </c>
      <c r="O21" s="155">
        <v>1</v>
      </c>
      <c r="P21" s="230">
        <v>1.6246425786327006</v>
      </c>
    </row>
    <row r="22" spans="1:16" ht="30" customHeight="1" x14ac:dyDescent="0.3">
      <c r="A22" s="545" t="s">
        <v>156</v>
      </c>
      <c r="B22" s="205" t="s">
        <v>228</v>
      </c>
      <c r="C22" s="629">
        <v>33</v>
      </c>
      <c r="D22" s="185">
        <v>85.09102160796246</v>
      </c>
      <c r="E22" s="155">
        <v>522</v>
      </c>
      <c r="F22" s="185">
        <v>87.739645209112822</v>
      </c>
      <c r="G22" s="155">
        <v>110</v>
      </c>
      <c r="H22" s="185">
        <v>51.03082261686059</v>
      </c>
      <c r="I22" s="155">
        <v>41</v>
      </c>
      <c r="J22" s="185">
        <v>44.371814157855432</v>
      </c>
      <c r="K22" s="155" t="s">
        <v>73</v>
      </c>
      <c r="L22" s="185" t="s">
        <v>73</v>
      </c>
      <c r="M22" s="185" t="s">
        <v>73</v>
      </c>
      <c r="N22" s="185" t="s">
        <v>73</v>
      </c>
      <c r="O22" s="155">
        <v>1</v>
      </c>
      <c r="P22" s="230">
        <v>1.7630776283079743</v>
      </c>
    </row>
    <row r="23" spans="1:16" ht="30" customHeight="1" x14ac:dyDescent="0.3">
      <c r="A23" s="545" t="s">
        <v>172</v>
      </c>
      <c r="B23" s="205" t="s">
        <v>222</v>
      </c>
      <c r="C23" s="629">
        <v>5</v>
      </c>
      <c r="D23" s="185">
        <v>5.2410352092745365</v>
      </c>
      <c r="E23" s="155">
        <v>77</v>
      </c>
      <c r="F23" s="185">
        <v>4.8988109249845717</v>
      </c>
      <c r="G23" s="155">
        <v>21</v>
      </c>
      <c r="H23" s="185">
        <v>3.643796349957142</v>
      </c>
      <c r="I23" s="155">
        <v>12</v>
      </c>
      <c r="J23" s="185">
        <v>4.8756505946262205</v>
      </c>
      <c r="K23" s="155" t="s">
        <v>73</v>
      </c>
      <c r="L23" s="185" t="s">
        <v>73</v>
      </c>
      <c r="M23" s="155">
        <v>1</v>
      </c>
      <c r="N23" s="185">
        <v>2.2608577694377248</v>
      </c>
      <c r="O23" s="155">
        <v>1</v>
      </c>
      <c r="P23" s="230">
        <v>0.47966001697996458</v>
      </c>
    </row>
    <row r="24" spans="1:16" ht="30" customHeight="1" x14ac:dyDescent="0.3">
      <c r="A24" s="545" t="s">
        <v>174</v>
      </c>
      <c r="B24" s="205" t="s">
        <v>223</v>
      </c>
      <c r="C24" s="629">
        <v>2</v>
      </c>
      <c r="D24" s="185">
        <v>2.0964140837098144</v>
      </c>
      <c r="E24" s="155">
        <v>45</v>
      </c>
      <c r="F24" s="185">
        <v>2.8629414496663084</v>
      </c>
      <c r="G24" s="155">
        <v>13</v>
      </c>
      <c r="H24" s="185">
        <v>2.2556834547353737</v>
      </c>
      <c r="I24" s="155">
        <v>2</v>
      </c>
      <c r="J24" s="185">
        <v>0.81260843243770331</v>
      </c>
      <c r="K24" s="155" t="s">
        <v>73</v>
      </c>
      <c r="L24" s="185" t="s">
        <v>73</v>
      </c>
      <c r="M24" s="185" t="s">
        <v>73</v>
      </c>
      <c r="N24" s="185" t="s">
        <v>73</v>
      </c>
      <c r="O24" s="185" t="s">
        <v>73</v>
      </c>
      <c r="P24" s="230" t="s">
        <v>73</v>
      </c>
    </row>
    <row r="25" spans="1:16" ht="30" customHeight="1" x14ac:dyDescent="0.3">
      <c r="A25" s="545" t="s">
        <v>176</v>
      </c>
      <c r="B25" s="205" t="s">
        <v>224</v>
      </c>
      <c r="C25" s="629">
        <v>6</v>
      </c>
      <c r="D25" s="185">
        <v>6.2892422511294432</v>
      </c>
      <c r="E25" s="155">
        <v>61</v>
      </c>
      <c r="F25" s="185">
        <v>3.8808761873254403</v>
      </c>
      <c r="G25" s="155">
        <v>26</v>
      </c>
      <c r="H25" s="185">
        <v>4.5113669094707474</v>
      </c>
      <c r="I25" s="155">
        <v>16</v>
      </c>
      <c r="J25" s="185">
        <v>6.5008674595016265</v>
      </c>
      <c r="K25" s="155" t="s">
        <v>73</v>
      </c>
      <c r="L25" s="185" t="s">
        <v>73</v>
      </c>
      <c r="M25" s="185"/>
      <c r="N25" s="185" t="s">
        <v>73</v>
      </c>
      <c r="O25" s="155">
        <v>1</v>
      </c>
      <c r="P25" s="230">
        <v>0.47966001697996458</v>
      </c>
    </row>
    <row r="26" spans="1:16" ht="30" customHeight="1" x14ac:dyDescent="0.3">
      <c r="A26" s="545" t="s">
        <v>178</v>
      </c>
      <c r="B26" s="205" t="s">
        <v>325</v>
      </c>
      <c r="C26" s="629">
        <v>7</v>
      </c>
      <c r="D26" s="185">
        <v>7.33744929298435</v>
      </c>
      <c r="E26" s="155">
        <v>112</v>
      </c>
      <c r="F26" s="185">
        <v>7.1255431636139237</v>
      </c>
      <c r="G26" s="155">
        <v>25</v>
      </c>
      <c r="H26" s="185">
        <v>4.3378527975680266</v>
      </c>
      <c r="I26" s="155">
        <v>23</v>
      </c>
      <c r="J26" s="185">
        <v>9.344996973033588</v>
      </c>
      <c r="K26" s="155" t="s">
        <v>73</v>
      </c>
      <c r="L26" s="185" t="s">
        <v>73</v>
      </c>
      <c r="M26" s="155">
        <v>1</v>
      </c>
      <c r="N26" s="185">
        <v>2.2608577694377248</v>
      </c>
      <c r="O26" s="185" t="s">
        <v>73</v>
      </c>
      <c r="P26" s="230" t="s">
        <v>73</v>
      </c>
    </row>
    <row r="27" spans="1:16" ht="30" customHeight="1" x14ac:dyDescent="0.3">
      <c r="A27" s="545" t="s">
        <v>180</v>
      </c>
      <c r="B27" s="205" t="s">
        <v>225</v>
      </c>
      <c r="C27" s="629">
        <v>3</v>
      </c>
      <c r="D27" s="185">
        <v>3.1446211255647216</v>
      </c>
      <c r="E27" s="155">
        <v>54</v>
      </c>
      <c r="F27" s="185">
        <v>3.4355297395995699</v>
      </c>
      <c r="G27" s="155">
        <v>21</v>
      </c>
      <c r="H27" s="185">
        <v>3.643796349957142</v>
      </c>
      <c r="I27" s="155">
        <v>11</v>
      </c>
      <c r="J27" s="185">
        <v>4.4693463784073684</v>
      </c>
      <c r="K27" s="155" t="s">
        <v>73</v>
      </c>
      <c r="L27" s="185" t="s">
        <v>73</v>
      </c>
      <c r="M27" s="185" t="s">
        <v>73</v>
      </c>
      <c r="N27" s="185" t="s">
        <v>73</v>
      </c>
      <c r="O27" s="185" t="s">
        <v>73</v>
      </c>
      <c r="P27" s="230" t="s">
        <v>73</v>
      </c>
    </row>
    <row r="28" spans="1:16" ht="30" customHeight="1" x14ac:dyDescent="0.3">
      <c r="A28" s="545" t="s">
        <v>182</v>
      </c>
      <c r="B28" s="205" t="s">
        <v>226</v>
      </c>
      <c r="C28" s="629">
        <v>6</v>
      </c>
      <c r="D28" s="185">
        <v>6.2892422511294432</v>
      </c>
      <c r="E28" s="155">
        <v>90</v>
      </c>
      <c r="F28" s="185">
        <v>5.7258828993326167</v>
      </c>
      <c r="G28" s="155">
        <v>27</v>
      </c>
      <c r="H28" s="185">
        <v>4.6848810213734682</v>
      </c>
      <c r="I28" s="155">
        <v>13</v>
      </c>
      <c r="J28" s="185">
        <v>5.2819548108450718</v>
      </c>
      <c r="K28" s="155" t="s">
        <v>73</v>
      </c>
      <c r="L28" s="185" t="s">
        <v>73</v>
      </c>
      <c r="M28" s="155">
        <v>2</v>
      </c>
      <c r="N28" s="185">
        <v>4.5217155388754495</v>
      </c>
      <c r="O28" s="155">
        <v>4</v>
      </c>
      <c r="P28" s="230">
        <v>1.9186400679198583</v>
      </c>
    </row>
    <row r="29" spans="1:16" ht="30" customHeight="1" thickBot="1" x14ac:dyDescent="0.45">
      <c r="A29" s="353"/>
      <c r="B29" s="470" t="s">
        <v>622</v>
      </c>
      <c r="C29" s="1156">
        <v>47</v>
      </c>
      <c r="D29" s="350">
        <v>49.265730967180637</v>
      </c>
      <c r="E29" s="351">
        <v>310</v>
      </c>
      <c r="F29" s="350">
        <v>19.722485542145677</v>
      </c>
      <c r="G29" s="351">
        <v>120</v>
      </c>
      <c r="H29" s="350">
        <v>20.821693428326526</v>
      </c>
      <c r="I29" s="351">
        <v>67</v>
      </c>
      <c r="J29" s="350">
        <v>27.222382486663065</v>
      </c>
      <c r="K29" s="351" t="s">
        <v>73</v>
      </c>
      <c r="L29" s="350" t="s">
        <v>73</v>
      </c>
      <c r="M29" s="351">
        <v>2</v>
      </c>
      <c r="N29" s="350">
        <v>4.5217155388754495</v>
      </c>
      <c r="O29" s="351">
        <v>4</v>
      </c>
      <c r="P29" s="628">
        <v>1.9186400679198583</v>
      </c>
    </row>
    <row r="30" spans="1:16" ht="26.25" customHeight="1" thickTop="1" x14ac:dyDescent="0.3">
      <c r="A30" s="354" t="s">
        <v>428</v>
      </c>
    </row>
    <row r="31" spans="1:16" ht="18.75" customHeight="1" x14ac:dyDescent="0.3">
      <c r="A31" s="354" t="s">
        <v>380</v>
      </c>
    </row>
    <row r="32" spans="1:16" ht="18.75" customHeight="1" x14ac:dyDescent="0.3">
      <c r="A32" s="354" t="s">
        <v>429</v>
      </c>
    </row>
    <row r="33" spans="1:1" ht="18.75" customHeight="1" x14ac:dyDescent="0.3">
      <c r="A33" s="354" t="s">
        <v>247</v>
      </c>
    </row>
  </sheetData>
  <mergeCells count="12">
    <mergeCell ref="K4:L4"/>
    <mergeCell ref="M4:N4"/>
    <mergeCell ref="O4:P4"/>
    <mergeCell ref="A1:P1"/>
    <mergeCell ref="K3:P3"/>
    <mergeCell ref="B3:B5"/>
    <mergeCell ref="C3:J3"/>
    <mergeCell ref="C4:D4"/>
    <mergeCell ref="E4:F4"/>
    <mergeCell ref="G4:H4"/>
    <mergeCell ref="I4:J4"/>
    <mergeCell ref="A3:A5"/>
  </mergeCells>
  <pageMargins left="1.1811023622047245" right="0.70866141732283472" top="0.74803149606299213" bottom="0.74803149606299213" header="0.31496062992125984" footer="0.31496062992125984"/>
  <pageSetup scale="49" orientation="landscape" r:id="rId1"/>
  <headerFooter>
    <oddFooter>&amp;C9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G20"/>
  <sheetViews>
    <sheetView view="pageBreakPreview" topLeftCell="A10" zoomScale="60" zoomScaleNormal="100" zoomScalePageLayoutView="50" workbookViewId="0">
      <selection activeCell="L13" sqref="L13"/>
    </sheetView>
  </sheetViews>
  <sheetFormatPr baseColWidth="10" defaultColWidth="11.44140625" defaultRowHeight="18" x14ac:dyDescent="0.35"/>
  <cols>
    <col min="1" max="1" width="3.109375" style="428" customWidth="1"/>
    <col min="2" max="3" width="11.44140625" style="428"/>
    <col min="4" max="4" width="26.88671875" style="428" customWidth="1"/>
    <col min="5" max="5" width="11.44140625" style="428"/>
    <col min="6" max="6" width="12.109375" style="428" customWidth="1"/>
    <col min="7" max="7" width="22.6640625" style="428" customWidth="1"/>
    <col min="8" max="16384" width="11.44140625" style="428"/>
  </cols>
  <sheetData>
    <row r="1" spans="1:7" ht="5.25" customHeight="1" x14ac:dyDescent="0.35">
      <c r="A1" s="1518" t="s">
        <v>598</v>
      </c>
      <c r="B1" s="1518"/>
      <c r="C1" s="1518"/>
      <c r="D1" s="1518"/>
      <c r="E1" s="1518"/>
      <c r="F1" s="1518"/>
      <c r="G1" s="1518"/>
    </row>
    <row r="2" spans="1:7" ht="10.5" customHeight="1" x14ac:dyDescent="0.35">
      <c r="A2" s="1518"/>
      <c r="B2" s="1518"/>
      <c r="C2" s="1518"/>
      <c r="D2" s="1518"/>
      <c r="E2" s="1518"/>
      <c r="F2" s="1518"/>
      <c r="G2" s="1518"/>
    </row>
    <row r="3" spans="1:7" ht="14.25" customHeight="1" x14ac:dyDescent="0.35">
      <c r="A3" s="1518"/>
      <c r="B3" s="1518"/>
      <c r="C3" s="1518"/>
      <c r="D3" s="1518"/>
      <c r="E3" s="1518"/>
      <c r="F3" s="1518"/>
      <c r="G3" s="1518"/>
    </row>
    <row r="4" spans="1:7" ht="26.25" customHeight="1" x14ac:dyDescent="0.35">
      <c r="A4" s="1519" t="s">
        <v>601</v>
      </c>
      <c r="B4" s="1519"/>
      <c r="C4" s="1519"/>
      <c r="D4" s="1519"/>
      <c r="E4" s="1519"/>
    </row>
    <row r="5" spans="1:7" ht="68.25" customHeight="1" x14ac:dyDescent="0.35">
      <c r="A5" s="1517" t="s">
        <v>729</v>
      </c>
      <c r="B5" s="1517"/>
      <c r="C5" s="1517"/>
      <c r="D5" s="1517"/>
      <c r="E5" s="1517"/>
      <c r="F5" s="1517"/>
      <c r="G5" s="1517"/>
    </row>
    <row r="6" spans="1:7" ht="18" customHeight="1" x14ac:dyDescent="0.35">
      <c r="A6" s="967"/>
      <c r="B6" s="967"/>
      <c r="C6" s="967"/>
      <c r="D6" s="967"/>
      <c r="E6" s="967"/>
      <c r="F6" s="967"/>
      <c r="G6" s="967"/>
    </row>
    <row r="7" spans="1:7" ht="81" customHeight="1" x14ac:dyDescent="0.35">
      <c r="A7" s="1520" t="s">
        <v>730</v>
      </c>
      <c r="B7" s="1520"/>
      <c r="C7" s="1520"/>
      <c r="D7" s="1520"/>
      <c r="E7" s="1520"/>
      <c r="F7" s="1520"/>
      <c r="G7" s="1520"/>
    </row>
    <row r="8" spans="1:7" ht="14.25" customHeight="1" x14ac:dyDescent="0.35">
      <c r="A8" s="981"/>
      <c r="B8" s="981"/>
      <c r="C8" s="981"/>
      <c r="D8" s="981"/>
      <c r="E8" s="981"/>
      <c r="F8" s="981"/>
      <c r="G8" s="981"/>
    </row>
    <row r="9" spans="1:7" ht="126.75" customHeight="1" x14ac:dyDescent="0.35">
      <c r="A9" s="1521" t="s">
        <v>731</v>
      </c>
      <c r="B9" s="1521"/>
      <c r="C9" s="1521"/>
      <c r="D9" s="1521"/>
      <c r="E9" s="1521"/>
      <c r="F9" s="1521"/>
      <c r="G9" s="1521"/>
    </row>
    <row r="10" spans="1:7" ht="13.5" customHeight="1" x14ac:dyDescent="0.35">
      <c r="A10" s="981"/>
      <c r="B10" s="981"/>
      <c r="C10" s="981"/>
      <c r="D10" s="981"/>
      <c r="E10" s="981"/>
      <c r="F10" s="981"/>
      <c r="G10" s="981"/>
    </row>
    <row r="11" spans="1:7" ht="103.5" customHeight="1" x14ac:dyDescent="0.35">
      <c r="A11" s="1522" t="s">
        <v>733</v>
      </c>
      <c r="B11" s="1522"/>
      <c r="C11" s="1522"/>
      <c r="D11" s="1522"/>
      <c r="E11" s="1522"/>
      <c r="F11" s="1522"/>
      <c r="G11" s="1522"/>
    </row>
    <row r="12" spans="1:7" ht="12" customHeight="1" x14ac:dyDescent="0.35">
      <c r="A12" s="982"/>
      <c r="B12" s="982"/>
      <c r="C12" s="982"/>
      <c r="D12" s="982"/>
      <c r="E12" s="982"/>
      <c r="F12" s="982"/>
      <c r="G12" s="982"/>
    </row>
    <row r="13" spans="1:7" ht="186" customHeight="1" x14ac:dyDescent="0.35">
      <c r="A13" s="1520" t="s">
        <v>732</v>
      </c>
      <c r="B13" s="1520"/>
      <c r="C13" s="1520"/>
      <c r="D13" s="1520"/>
      <c r="E13" s="1520"/>
      <c r="F13" s="1520"/>
      <c r="G13" s="1520"/>
    </row>
    <row r="14" spans="1:7" ht="13.5" customHeight="1" x14ac:dyDescent="0.35">
      <c r="A14" s="981"/>
      <c r="B14" s="981"/>
      <c r="C14" s="981"/>
      <c r="D14" s="981"/>
      <c r="E14" s="981"/>
      <c r="F14" s="981"/>
      <c r="G14" s="981"/>
    </row>
    <row r="15" spans="1:7" ht="129.75" customHeight="1" x14ac:dyDescent="0.35">
      <c r="A15" s="1520" t="s">
        <v>734</v>
      </c>
      <c r="B15" s="1520"/>
      <c r="C15" s="1520"/>
      <c r="D15" s="1520"/>
      <c r="E15" s="1520"/>
      <c r="F15" s="1520"/>
      <c r="G15" s="1520"/>
    </row>
    <row r="16" spans="1:7" ht="39.75" customHeight="1" x14ac:dyDescent="0.35">
      <c r="A16" s="980"/>
      <c r="B16" s="1517"/>
      <c r="C16" s="1517"/>
      <c r="D16" s="1517"/>
      <c r="E16" s="1517"/>
      <c r="F16" s="1517"/>
      <c r="G16" s="1517"/>
    </row>
    <row r="17" spans="1:7" ht="7.5" customHeight="1" x14ac:dyDescent="0.35">
      <c r="A17" s="430"/>
      <c r="B17" s="431"/>
      <c r="C17" s="431"/>
      <c r="D17" s="431"/>
      <c r="E17" s="431"/>
      <c r="F17" s="429"/>
      <c r="G17" s="429"/>
    </row>
    <row r="18" spans="1:7" ht="58.5" customHeight="1" x14ac:dyDescent="0.35">
      <c r="A18" s="1517"/>
      <c r="B18" s="1517"/>
      <c r="C18" s="1517"/>
      <c r="D18" s="1517"/>
      <c r="E18" s="1517"/>
      <c r="F18" s="1517"/>
      <c r="G18" s="1517"/>
    </row>
    <row r="19" spans="1:7" ht="7.5" customHeight="1" x14ac:dyDescent="0.35">
      <c r="A19" s="432"/>
      <c r="B19" s="432"/>
      <c r="C19" s="432"/>
      <c r="D19" s="432"/>
      <c r="E19" s="432"/>
      <c r="F19" s="432"/>
      <c r="G19" s="432"/>
    </row>
    <row r="20" spans="1:7" ht="95.25" customHeight="1" x14ac:dyDescent="0.35">
      <c r="A20" s="1517"/>
      <c r="B20" s="1517"/>
      <c r="C20" s="1517"/>
      <c r="D20" s="1517"/>
      <c r="E20" s="1517"/>
      <c r="F20" s="1517"/>
      <c r="G20" s="1517"/>
    </row>
  </sheetData>
  <mergeCells count="11">
    <mergeCell ref="A20:G20"/>
    <mergeCell ref="A18:G18"/>
    <mergeCell ref="A1:G3"/>
    <mergeCell ref="B16:G16"/>
    <mergeCell ref="A5:G5"/>
    <mergeCell ref="A4:E4"/>
    <mergeCell ref="A7:G7"/>
    <mergeCell ref="A9:G9"/>
    <mergeCell ref="A11:G11"/>
    <mergeCell ref="A13:G13"/>
    <mergeCell ref="A15:G15"/>
  </mergeCells>
  <pageMargins left="0.70866141732283472" right="0.31496062992125984" top="0.74803149606299213" bottom="0.74803149606299213" header="0.31496062992125984" footer="0.31496062992125984"/>
  <pageSetup paperSize="9" scale="87" orientation="portrait" r:id="rId1"/>
  <headerFooter>
    <oddFooter>&amp;CIII</oddFooter>
  </headerFooter>
  <rowBreaks count="1" manualBreakCount="1">
    <brk id="15"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sheetPr>
  <dimension ref="A1:BE270"/>
  <sheetViews>
    <sheetView view="pageBreakPreview" zoomScale="60" zoomScaleNormal="70" zoomScalePageLayoutView="70" workbookViewId="0">
      <selection sqref="A1:Q1"/>
    </sheetView>
  </sheetViews>
  <sheetFormatPr baseColWidth="10" defaultColWidth="11.44140625" defaultRowHeight="24.6" x14ac:dyDescent="0.45"/>
  <cols>
    <col min="1" max="1" width="12.6640625" style="393" customWidth="1"/>
    <col min="2" max="2" width="26.88671875" style="393" customWidth="1"/>
    <col min="3" max="3" width="31.88671875" style="394" customWidth="1"/>
    <col min="4" max="4" width="13.44140625" style="392" customWidth="1"/>
    <col min="5" max="5" width="14.33203125" style="392" customWidth="1"/>
    <col min="6" max="16" width="13.44140625" style="392" customWidth="1"/>
    <col min="17" max="17" width="13.44140625" style="391" customWidth="1"/>
    <col min="18" max="18" width="20.109375" style="1158" customWidth="1"/>
    <col min="19" max="19" width="14.33203125" style="1158" customWidth="1"/>
    <col min="20" max="20" width="47.6640625" style="1158" bestFit="1" customWidth="1"/>
    <col min="21" max="21" width="28.6640625" style="1158" customWidth="1"/>
    <col min="22" max="22" width="20.88671875" style="1158" customWidth="1"/>
    <col min="23" max="33" width="16.5546875" style="1158" customWidth="1"/>
    <col min="34" max="34" width="17.6640625" style="1158" customWidth="1"/>
    <col min="35" max="35" width="13.33203125" style="1158" customWidth="1"/>
    <col min="36" max="36" width="18" style="1158" bestFit="1" customWidth="1"/>
    <col min="37" max="37" width="14.109375" style="1158" bestFit="1" customWidth="1"/>
    <col min="38" max="38" width="13" style="1158" bestFit="1" customWidth="1"/>
    <col min="39" max="39" width="12.44140625" style="1158" bestFit="1" customWidth="1"/>
    <col min="40" max="43" width="11.44140625" style="1158"/>
    <col min="44" max="45" width="11.44140625" style="1183"/>
    <col min="46" max="46" width="11.5546875" style="1184" customWidth="1"/>
    <col min="47" max="47" width="11.44140625" style="1183"/>
    <col min="48" max="49" width="11.44140625" style="1158"/>
    <col min="50" max="16384" width="11.44140625" style="392"/>
  </cols>
  <sheetData>
    <row r="1" spans="1:57" ht="46.5" customHeight="1" x14ac:dyDescent="0.45">
      <c r="A1" s="1732" t="s">
        <v>744</v>
      </c>
      <c r="B1" s="1732"/>
      <c r="C1" s="1732"/>
      <c r="D1" s="1732"/>
      <c r="E1" s="1732"/>
      <c r="F1" s="1732"/>
      <c r="G1" s="1732"/>
      <c r="H1" s="1732"/>
      <c r="I1" s="1732"/>
      <c r="J1" s="1732"/>
      <c r="K1" s="1732"/>
      <c r="L1" s="1732"/>
      <c r="M1" s="1732"/>
      <c r="N1" s="1732"/>
      <c r="O1" s="1732"/>
      <c r="P1" s="1732"/>
      <c r="Q1" s="1732"/>
      <c r="R1" s="1157"/>
      <c r="S1" s="1157"/>
      <c r="T1" s="1157"/>
      <c r="U1" s="1157"/>
      <c r="V1" s="1157"/>
      <c r="W1" s="1157"/>
      <c r="X1" s="1157"/>
      <c r="Y1" s="1157"/>
      <c r="Z1" s="1157"/>
      <c r="AA1" s="1157"/>
      <c r="AB1" s="1157"/>
      <c r="AC1" s="1157"/>
      <c r="AD1" s="1157"/>
      <c r="AE1" s="1157"/>
      <c r="AF1" s="1157"/>
      <c r="AR1" s="1174"/>
      <c r="AS1" s="1174"/>
      <c r="AT1" s="1175"/>
      <c r="AU1" s="1174"/>
    </row>
    <row r="2" spans="1:57" ht="21" customHeight="1" thickBot="1" x14ac:dyDescent="0.5">
      <c r="AR2" s="1174"/>
      <c r="AS2" s="1174"/>
      <c r="AT2" s="1175"/>
      <c r="AU2" s="1174"/>
    </row>
    <row r="3" spans="1:57" ht="49.5" customHeight="1" x14ac:dyDescent="0.45">
      <c r="A3" s="1760" t="s">
        <v>130</v>
      </c>
      <c r="B3" s="1758" t="s">
        <v>190</v>
      </c>
      <c r="C3" s="1768" t="s">
        <v>132</v>
      </c>
      <c r="D3" s="1762" t="s">
        <v>85</v>
      </c>
      <c r="E3" s="1763"/>
      <c r="F3" s="1762" t="s">
        <v>96</v>
      </c>
      <c r="G3" s="1763"/>
      <c r="H3" s="1764" t="s">
        <v>97</v>
      </c>
      <c r="I3" s="1764"/>
      <c r="J3" s="1764" t="s">
        <v>98</v>
      </c>
      <c r="K3" s="1764"/>
      <c r="L3" s="1764" t="s">
        <v>99</v>
      </c>
      <c r="M3" s="1764"/>
      <c r="N3" s="1764" t="s">
        <v>100</v>
      </c>
      <c r="O3" s="1764"/>
      <c r="P3" s="1764" t="s">
        <v>101</v>
      </c>
      <c r="Q3" s="1770"/>
      <c r="R3" s="1757"/>
      <c r="S3" s="1757"/>
      <c r="T3" s="1757"/>
      <c r="U3" s="1757"/>
      <c r="V3" s="1159"/>
      <c r="W3" s="1160"/>
      <c r="X3" s="1160"/>
      <c r="Y3" s="1159"/>
      <c r="Z3" s="1159"/>
      <c r="AA3" s="1160"/>
      <c r="AB3" s="1160"/>
      <c r="AC3" s="1160"/>
      <c r="AD3" s="1160"/>
      <c r="AE3" s="1160"/>
      <c r="AF3" s="1160"/>
      <c r="AR3" s="1174"/>
      <c r="AS3" s="1174"/>
      <c r="AT3" s="1176"/>
      <c r="AU3" s="1174"/>
    </row>
    <row r="4" spans="1:57" ht="27" customHeight="1" thickBot="1" x14ac:dyDescent="0.5">
      <c r="A4" s="1761"/>
      <c r="B4" s="1759"/>
      <c r="C4" s="1769"/>
      <c r="D4" s="474" t="s">
        <v>87</v>
      </c>
      <c r="E4" s="474" t="s">
        <v>372</v>
      </c>
      <c r="F4" s="474" t="s">
        <v>87</v>
      </c>
      <c r="G4" s="474" t="s">
        <v>372</v>
      </c>
      <c r="H4" s="474" t="s">
        <v>87</v>
      </c>
      <c r="I4" s="474" t="s">
        <v>372</v>
      </c>
      <c r="J4" s="474" t="s">
        <v>87</v>
      </c>
      <c r="K4" s="474" t="s">
        <v>372</v>
      </c>
      <c r="L4" s="474" t="s">
        <v>87</v>
      </c>
      <c r="M4" s="474" t="s">
        <v>372</v>
      </c>
      <c r="N4" s="474" t="s">
        <v>87</v>
      </c>
      <c r="O4" s="474" t="s">
        <v>372</v>
      </c>
      <c r="P4" s="474" t="s">
        <v>87</v>
      </c>
      <c r="Q4" s="1173" t="s">
        <v>372</v>
      </c>
      <c r="R4" s="1159"/>
      <c r="S4" s="1159"/>
      <c r="T4" s="1159"/>
      <c r="U4" s="1159"/>
      <c r="V4" s="1159"/>
      <c r="W4" s="1160"/>
      <c r="X4" s="1160"/>
      <c r="Y4" s="1159"/>
      <c r="Z4" s="1159"/>
      <c r="AA4" s="1160"/>
      <c r="AB4" s="1160"/>
      <c r="AC4" s="1160"/>
      <c r="AD4" s="1160"/>
      <c r="AE4" s="1160"/>
      <c r="AF4" s="1160"/>
      <c r="AR4" s="1177"/>
      <c r="AS4" s="1177"/>
      <c r="AT4" s="1178"/>
      <c r="AU4" s="1177"/>
    </row>
    <row r="5" spans="1:57" s="391" customFormat="1" ht="27" customHeight="1" x14ac:dyDescent="0.45">
      <c r="A5" s="1734" t="s">
        <v>139</v>
      </c>
      <c r="B5" s="1736" t="s">
        <v>184</v>
      </c>
      <c r="C5" s="842" t="s">
        <v>439</v>
      </c>
      <c r="D5" s="843">
        <v>405</v>
      </c>
      <c r="E5" s="844">
        <v>10.18764382186062</v>
      </c>
      <c r="F5" s="845">
        <v>13</v>
      </c>
      <c r="G5" s="846">
        <v>8.307877145669039</v>
      </c>
      <c r="H5" s="845">
        <v>44</v>
      </c>
      <c r="I5" s="846">
        <v>17.12262131766354</v>
      </c>
      <c r="J5" s="845">
        <v>21</v>
      </c>
      <c r="K5" s="846">
        <v>7.5881855564308065</v>
      </c>
      <c r="L5" s="845">
        <v>45</v>
      </c>
      <c r="M5" s="846">
        <v>9.9726085684652812</v>
      </c>
      <c r="N5" s="845">
        <v>2</v>
      </c>
      <c r="O5" s="846">
        <v>3.6787698193724019</v>
      </c>
      <c r="P5" s="845">
        <v>17</v>
      </c>
      <c r="Q5" s="847">
        <v>14.395799813701416</v>
      </c>
      <c r="R5" s="1161"/>
      <c r="S5" s="1162"/>
      <c r="T5" s="1161"/>
      <c r="U5" s="1162"/>
      <c r="V5" s="1162"/>
      <c r="W5" s="1161"/>
      <c r="X5" s="1161"/>
      <c r="Y5" s="1162"/>
      <c r="Z5" s="1162"/>
      <c r="AA5" s="1162"/>
      <c r="AB5" s="1162"/>
      <c r="AC5" s="1162"/>
      <c r="AD5" s="1162"/>
      <c r="AE5" s="1162"/>
      <c r="AF5" s="1162"/>
      <c r="AG5" s="1158"/>
      <c r="AH5" s="1158"/>
      <c r="AI5" s="1158"/>
      <c r="AJ5" s="1158"/>
      <c r="AK5" s="1158"/>
      <c r="AL5" s="1158"/>
      <c r="AM5" s="1158"/>
      <c r="AN5" s="1158"/>
      <c r="AO5" s="1158"/>
      <c r="AP5" s="1158"/>
      <c r="AQ5" s="1158"/>
      <c r="AR5" s="1177"/>
      <c r="AS5" s="1177"/>
      <c r="AT5" s="1158"/>
      <c r="AU5" s="1177"/>
      <c r="AV5" s="1158"/>
      <c r="AW5" s="1158"/>
    </row>
    <row r="6" spans="1:57" s="391" customFormat="1" ht="27" customHeight="1" x14ac:dyDescent="0.45">
      <c r="A6" s="1734"/>
      <c r="B6" s="1736"/>
      <c r="C6" s="400" t="s">
        <v>588</v>
      </c>
      <c r="D6" s="401">
        <v>421</v>
      </c>
      <c r="E6" s="397">
        <v>10.42842496351909</v>
      </c>
      <c r="F6" s="399">
        <v>17</v>
      </c>
      <c r="G6" s="395">
        <v>10.559399729182454</v>
      </c>
      <c r="H6" s="399">
        <v>34</v>
      </c>
      <c r="I6" s="395">
        <v>13.111112824982067</v>
      </c>
      <c r="J6" s="399">
        <v>27</v>
      </c>
      <c r="K6" s="395">
        <v>9.6053277551281777</v>
      </c>
      <c r="L6" s="399">
        <v>72</v>
      </c>
      <c r="M6" s="395">
        <v>15.856132028726027</v>
      </c>
      <c r="N6" s="399">
        <v>9</v>
      </c>
      <c r="O6" s="395">
        <v>16.3472890745618</v>
      </c>
      <c r="P6" s="399">
        <v>23</v>
      </c>
      <c r="Q6" s="398">
        <v>19.436510216843846</v>
      </c>
      <c r="R6" s="1163"/>
      <c r="S6" s="1162"/>
      <c r="T6" s="1163"/>
      <c r="U6" s="1162"/>
      <c r="V6" s="1162"/>
      <c r="W6" s="1162"/>
      <c r="X6" s="1162"/>
      <c r="Y6" s="1162"/>
      <c r="Z6" s="1162"/>
      <c r="AA6" s="1162"/>
      <c r="AB6" s="1162"/>
      <c r="AC6" s="1162"/>
      <c r="AD6" s="1162"/>
      <c r="AE6" s="1162"/>
      <c r="AF6" s="1162"/>
      <c r="AG6" s="1158"/>
      <c r="AH6" s="1158"/>
      <c r="AI6" s="1158"/>
      <c r="AJ6" s="1158"/>
      <c r="AK6" s="1158"/>
      <c r="AL6" s="1158"/>
      <c r="AM6" s="1158"/>
      <c r="AN6" s="1158"/>
      <c r="AO6" s="1158"/>
      <c r="AP6" s="1158"/>
      <c r="AQ6" s="1158"/>
      <c r="AR6" s="1146"/>
      <c r="AS6" s="1158"/>
      <c r="AT6" s="1158"/>
      <c r="AU6" s="1158"/>
      <c r="AV6" s="1158"/>
      <c r="AW6" s="1158"/>
    </row>
    <row r="7" spans="1:57" s="391" customFormat="1" ht="27" customHeight="1" x14ac:dyDescent="0.45">
      <c r="A7" s="1734"/>
      <c r="B7" s="1736"/>
      <c r="C7" s="400" t="s">
        <v>697</v>
      </c>
      <c r="D7" s="401">
        <v>442</v>
      </c>
      <c r="E7" s="397">
        <f>D7/$U$12*100000</f>
        <v>10.785393843785039</v>
      </c>
      <c r="F7" s="399">
        <v>14</v>
      </c>
      <c r="G7" s="395">
        <f>F7/$W$12*100000</f>
        <v>8.4529832993201381</v>
      </c>
      <c r="H7" s="399">
        <v>43</v>
      </c>
      <c r="I7" s="395">
        <f>H7/$Y$12*100000</f>
        <v>16.455613851799974</v>
      </c>
      <c r="J7" s="399">
        <v>26</v>
      </c>
      <c r="K7" s="395">
        <f>J7/$AA$12*100000</f>
        <v>9.1090954317886403</v>
      </c>
      <c r="L7" s="399">
        <v>75</v>
      </c>
      <c r="M7" s="395">
        <f>L7/$AC$12*100000</f>
        <v>16.417809163764364</v>
      </c>
      <c r="N7" s="399">
        <v>6</v>
      </c>
      <c r="O7" s="395">
        <f>N7/$AE$12*100000</f>
        <v>10.761752730794756</v>
      </c>
      <c r="P7" s="399">
        <v>19</v>
      </c>
      <c r="Q7" s="398">
        <f>P7/$AG$12*100000</f>
        <v>16.026857639328224</v>
      </c>
      <c r="R7" s="1161"/>
      <c r="S7" s="1162"/>
      <c r="T7" s="1161"/>
      <c r="U7" s="1162"/>
      <c r="V7" s="1162"/>
      <c r="W7" s="1162"/>
      <c r="X7" s="1162"/>
      <c r="Y7" s="1162"/>
      <c r="Z7" s="1162"/>
      <c r="AA7" s="1162"/>
      <c r="AB7" s="1162"/>
      <c r="AC7" s="1162"/>
      <c r="AD7" s="1162"/>
      <c r="AE7" s="1162"/>
      <c r="AF7" s="1162"/>
      <c r="AG7" s="1158"/>
      <c r="AH7" s="1158"/>
      <c r="AI7" s="1158"/>
      <c r="AJ7" s="1158"/>
      <c r="AK7" s="1158"/>
      <c r="AL7" s="1158"/>
      <c r="AM7" s="1158"/>
      <c r="AN7" s="1158"/>
      <c r="AO7" s="1158"/>
      <c r="AP7" s="1158"/>
      <c r="AQ7" s="1158"/>
      <c r="AR7" s="1158"/>
      <c r="AS7" s="1158"/>
      <c r="AT7" s="1158"/>
      <c r="AU7" s="1158"/>
      <c r="AV7" s="1158"/>
      <c r="AW7" s="1158"/>
    </row>
    <row r="8" spans="1:57" s="391" customFormat="1" ht="27" customHeight="1" x14ac:dyDescent="0.45">
      <c r="A8" s="1734"/>
      <c r="B8" s="1736"/>
      <c r="C8" s="400" t="s">
        <v>589</v>
      </c>
      <c r="D8" s="404">
        <v>667</v>
      </c>
      <c r="E8" s="407">
        <v>16.03834583338443</v>
      </c>
      <c r="F8" s="405">
        <v>15</v>
      </c>
      <c r="G8" s="408">
        <v>8.8069516204790972</v>
      </c>
      <c r="H8" s="405">
        <v>61</v>
      </c>
      <c r="I8" s="408">
        <v>23.171537754412089</v>
      </c>
      <c r="J8" s="405">
        <v>41</v>
      </c>
      <c r="K8" s="408">
        <v>14.149445755856492</v>
      </c>
      <c r="L8" s="405">
        <v>98</v>
      </c>
      <c r="M8" s="408">
        <v>21.327205026256401</v>
      </c>
      <c r="N8" s="405">
        <v>7</v>
      </c>
      <c r="O8" s="408">
        <v>10.148604566872056</v>
      </c>
      <c r="P8" s="405">
        <v>33</v>
      </c>
      <c r="Q8" s="831">
        <v>27.792750303193639</v>
      </c>
      <c r="R8" s="1163"/>
      <c r="S8" s="1162"/>
      <c r="T8" s="1163"/>
      <c r="U8" s="1162"/>
      <c r="V8" s="1162"/>
      <c r="W8" s="1162"/>
      <c r="X8" s="1162"/>
      <c r="Y8" s="1162"/>
      <c r="Z8" s="1162"/>
      <c r="AA8" s="1162"/>
      <c r="AB8" s="1162"/>
      <c r="AC8" s="1162"/>
      <c r="AD8" s="1162"/>
      <c r="AE8" s="1162"/>
      <c r="AF8" s="1162"/>
      <c r="AG8" s="1158"/>
      <c r="AH8" s="1158"/>
      <c r="AI8" s="1158"/>
      <c r="AJ8" s="1158"/>
      <c r="AK8" s="1158"/>
      <c r="AL8" s="1158"/>
      <c r="AM8" s="1158"/>
      <c r="AN8" s="1158"/>
      <c r="AO8" s="1158"/>
      <c r="AP8" s="1158"/>
      <c r="AQ8" s="1158"/>
      <c r="AR8" s="1145"/>
      <c r="AS8" s="1158"/>
      <c r="AT8" s="1158"/>
      <c r="AU8" s="1158"/>
      <c r="AV8" s="1158"/>
      <c r="AW8" s="1158"/>
    </row>
    <row r="9" spans="1:57" s="402" customFormat="1" ht="27" customHeight="1" x14ac:dyDescent="0.45">
      <c r="A9" s="1735"/>
      <c r="B9" s="1737"/>
      <c r="C9" s="824" t="s">
        <v>696</v>
      </c>
      <c r="D9" s="852">
        <v>570</v>
      </c>
      <c r="E9" s="1190">
        <f>D9/$U$19*100000</f>
        <v>13.510925360907629</v>
      </c>
      <c r="F9" s="824">
        <v>17</v>
      </c>
      <c r="G9" s="1191">
        <f>F9/$W$19*100000</f>
        <v>9.7075736205252383</v>
      </c>
      <c r="H9" s="824">
        <v>43</v>
      </c>
      <c r="I9" s="1191">
        <f>H9/$Y$19*100000</f>
        <v>16.217296689785744</v>
      </c>
      <c r="J9" s="824">
        <v>29</v>
      </c>
      <c r="K9" s="1191">
        <f>J9/$AA$19*100000</f>
        <v>9.8619329388560146</v>
      </c>
      <c r="L9" s="824">
        <v>67</v>
      </c>
      <c r="M9" s="1191">
        <f>L9/$AC$19*100000</f>
        <v>14.500406877088491</v>
      </c>
      <c r="N9" s="824">
        <v>8</v>
      </c>
      <c r="O9" s="1191">
        <f>N9/$AE$19*100000</f>
        <v>13.999965000087501</v>
      </c>
      <c r="P9" s="824">
        <v>28</v>
      </c>
      <c r="Q9" s="1193">
        <f>P9/$AG$19*100000</f>
        <v>23.556135111260676</v>
      </c>
      <c r="R9" s="1163"/>
      <c r="S9" s="1162"/>
      <c r="T9" s="1163"/>
      <c r="U9" s="1162"/>
      <c r="V9" s="1162"/>
      <c r="W9" s="1162"/>
      <c r="X9" s="1162"/>
      <c r="Y9" s="1162"/>
      <c r="Z9" s="1162"/>
      <c r="AA9" s="1162"/>
      <c r="AB9" s="1162"/>
      <c r="AC9" s="1162"/>
      <c r="AD9" s="1162"/>
      <c r="AE9" s="1162"/>
      <c r="AF9" s="1162"/>
      <c r="AG9" s="1158"/>
      <c r="AH9" s="1158"/>
      <c r="AI9" s="1158"/>
      <c r="AJ9" s="1158"/>
      <c r="AK9" s="1158"/>
      <c r="AL9" s="1158"/>
      <c r="AM9" s="1158"/>
      <c r="AN9" s="1158"/>
      <c r="AO9" s="1158"/>
      <c r="AP9" s="1158"/>
      <c r="AQ9" s="1158"/>
      <c r="AR9" s="1145"/>
      <c r="AS9" s="1158"/>
      <c r="AT9" s="1158"/>
      <c r="AU9" s="1158"/>
      <c r="AV9" s="1158"/>
      <c r="AW9" s="1158"/>
    </row>
    <row r="10" spans="1:57" s="403" customFormat="1" ht="27" customHeight="1" x14ac:dyDescent="0.45">
      <c r="A10" s="1750" t="s">
        <v>141</v>
      </c>
      <c r="B10" s="1753" t="s">
        <v>185</v>
      </c>
      <c r="C10" s="825" t="s">
        <v>439</v>
      </c>
      <c r="D10" s="832">
        <v>346</v>
      </c>
      <c r="E10" s="833">
        <v>8.7035179317624074</v>
      </c>
      <c r="F10" s="834">
        <v>4</v>
      </c>
      <c r="G10" s="835">
        <v>2.5562698909750892</v>
      </c>
      <c r="H10" s="834">
        <v>24</v>
      </c>
      <c r="I10" s="835">
        <v>9.3396116278164758</v>
      </c>
      <c r="J10" s="834">
        <v>16</v>
      </c>
      <c r="K10" s="835">
        <v>5.7814747096615671</v>
      </c>
      <c r="L10" s="834">
        <v>25</v>
      </c>
      <c r="M10" s="835">
        <v>5.5403380935918234</v>
      </c>
      <c r="N10" s="834">
        <v>1</v>
      </c>
      <c r="O10" s="835">
        <v>1.8393849096862009</v>
      </c>
      <c r="P10" s="834">
        <v>16</v>
      </c>
      <c r="Q10" s="830">
        <v>13.548988059954272</v>
      </c>
      <c r="R10" s="1161"/>
      <c r="S10" s="1162"/>
      <c r="T10" s="1161"/>
      <c r="U10" s="1162"/>
      <c r="V10" s="1162"/>
      <c r="W10" s="1161"/>
      <c r="X10" s="1161"/>
      <c r="Y10" s="1162"/>
      <c r="Z10" s="1162"/>
      <c r="AA10" s="1162"/>
      <c r="AB10" s="1162"/>
      <c r="AC10" s="1162"/>
      <c r="AD10" s="1162"/>
      <c r="AE10" s="1162"/>
      <c r="AF10" s="1162"/>
      <c r="AG10" s="1158"/>
      <c r="AH10" s="1158"/>
      <c r="AI10" s="1158"/>
      <c r="AJ10" s="1158"/>
      <c r="AK10" s="1158"/>
      <c r="AL10" s="1158"/>
      <c r="AM10" s="1158"/>
      <c r="AN10" s="1158"/>
      <c r="AO10" s="1158"/>
      <c r="AP10" s="1158"/>
      <c r="AQ10" s="1158"/>
      <c r="AR10" s="1158"/>
      <c r="AS10" s="1158"/>
      <c r="AT10" s="1158"/>
      <c r="AU10" s="1158"/>
      <c r="AV10" s="1158"/>
      <c r="AW10" s="1158"/>
    </row>
    <row r="11" spans="1:57" s="391" customFormat="1" ht="27" customHeight="1" x14ac:dyDescent="0.45">
      <c r="A11" s="1734"/>
      <c r="B11" s="1736"/>
      <c r="C11" s="400" t="s">
        <v>588</v>
      </c>
      <c r="D11" s="401">
        <v>394</v>
      </c>
      <c r="E11" s="397">
        <v>9.7596186119394819</v>
      </c>
      <c r="F11" s="399">
        <v>7</v>
      </c>
      <c r="G11" s="395">
        <v>4.3479881237810103</v>
      </c>
      <c r="H11" s="399">
        <v>16</v>
      </c>
      <c r="I11" s="395">
        <v>6.1699354470503849</v>
      </c>
      <c r="J11" s="399">
        <v>24</v>
      </c>
      <c r="K11" s="395">
        <v>8.5380691156694919</v>
      </c>
      <c r="L11" s="399">
        <v>41</v>
      </c>
      <c r="M11" s="395">
        <v>9.0291862941356538</v>
      </c>
      <c r="N11" s="399" t="s">
        <v>73</v>
      </c>
      <c r="O11" s="395" t="s">
        <v>73</v>
      </c>
      <c r="P11" s="399">
        <v>20</v>
      </c>
      <c r="Q11" s="398">
        <v>16.901313232038131</v>
      </c>
      <c r="R11" s="1163"/>
      <c r="S11" s="1162"/>
      <c r="T11" s="1158">
        <v>2017</v>
      </c>
      <c r="U11" s="1158" t="s">
        <v>319</v>
      </c>
      <c r="V11" s="1158"/>
      <c r="W11" s="1158" t="s">
        <v>321</v>
      </c>
      <c r="X11" s="1158"/>
      <c r="Y11" s="1158" t="s">
        <v>97</v>
      </c>
      <c r="Z11" s="1158"/>
      <c r="AA11" s="1158" t="s">
        <v>98</v>
      </c>
      <c r="AB11" s="1158"/>
      <c r="AC11" s="1158" t="s">
        <v>99</v>
      </c>
      <c r="AD11" s="1158"/>
      <c r="AE11" s="1158" t="s">
        <v>100</v>
      </c>
      <c r="AF11" s="1158"/>
      <c r="AG11" s="1158" t="s">
        <v>101</v>
      </c>
      <c r="AH11" s="1158"/>
      <c r="AI11" s="1158"/>
      <c r="AJ11" s="1158"/>
      <c r="AK11" s="1158"/>
      <c r="AL11" s="1158"/>
      <c r="AM11" s="1158"/>
      <c r="AN11" s="1158"/>
      <c r="AO11" s="1158"/>
      <c r="AP11" s="1158"/>
      <c r="AQ11" s="1158"/>
      <c r="AR11" s="1158"/>
      <c r="AS11" s="1158"/>
      <c r="AT11" s="1158"/>
      <c r="AU11" s="1158"/>
      <c r="AV11" s="1158"/>
      <c r="AW11" s="1158"/>
    </row>
    <row r="12" spans="1:57" s="391" customFormat="1" ht="27" customHeight="1" x14ac:dyDescent="0.45">
      <c r="A12" s="1734"/>
      <c r="B12" s="1736"/>
      <c r="C12" s="400" t="s">
        <v>697</v>
      </c>
      <c r="D12" s="401">
        <v>451</v>
      </c>
      <c r="E12" s="397">
        <f>D12/$U$12*100000</f>
        <v>11.005005935626816</v>
      </c>
      <c r="F12" s="399">
        <v>3</v>
      </c>
      <c r="G12" s="395">
        <f>F12/$W$12*100000</f>
        <v>1.8113535641400298</v>
      </c>
      <c r="H12" s="399">
        <v>28</v>
      </c>
      <c r="I12" s="395">
        <f>H12/$Y$12*100000</f>
        <v>10.71528343838138</v>
      </c>
      <c r="J12" s="399">
        <v>39</v>
      </c>
      <c r="K12" s="395">
        <f>J12/$AA$12*100000</f>
        <v>13.663643147682961</v>
      </c>
      <c r="L12" s="399">
        <v>52</v>
      </c>
      <c r="M12" s="395">
        <f>L12/$AC$12*100000</f>
        <v>11.383014353543292</v>
      </c>
      <c r="N12" s="399" t="s">
        <v>73</v>
      </c>
      <c r="O12" s="395" t="s">
        <v>73</v>
      </c>
      <c r="P12" s="399">
        <v>28</v>
      </c>
      <c r="Q12" s="398">
        <f>P12/$AG$12*100000</f>
        <v>23.618527047431062</v>
      </c>
      <c r="R12" s="1161"/>
      <c r="S12" s="1162"/>
      <c r="T12" s="1158" t="s">
        <v>191</v>
      </c>
      <c r="U12" s="1158">
        <v>4098135</v>
      </c>
      <c r="V12" s="1158"/>
      <c r="W12" s="1158">
        <v>165622</v>
      </c>
      <c r="X12" s="1158"/>
      <c r="Y12" s="1158">
        <v>261309</v>
      </c>
      <c r="Z12" s="1158"/>
      <c r="AA12" s="1158">
        <v>285429</v>
      </c>
      <c r="AB12" s="1158"/>
      <c r="AC12" s="1158">
        <v>456821</v>
      </c>
      <c r="AD12" s="1158"/>
      <c r="AE12" s="1158">
        <v>55753</v>
      </c>
      <c r="AF12" s="1158"/>
      <c r="AG12" s="1158">
        <v>118551</v>
      </c>
      <c r="AH12" s="1158"/>
      <c r="AI12" s="1158"/>
      <c r="AJ12" s="1158"/>
      <c r="AK12" s="1158"/>
      <c r="AL12" s="1158"/>
      <c r="AM12" s="1158"/>
      <c r="AN12" s="1158"/>
      <c r="AO12" s="1158"/>
      <c r="AP12" s="1158"/>
      <c r="AQ12" s="1158"/>
      <c r="AR12" s="1158"/>
      <c r="AS12" s="1158"/>
      <c r="AT12" s="1158"/>
      <c r="AU12" s="1158"/>
      <c r="AV12" s="1158"/>
      <c r="AW12" s="1158"/>
    </row>
    <row r="13" spans="1:57" s="391" customFormat="1" ht="27" customHeight="1" x14ac:dyDescent="0.45">
      <c r="A13" s="1734"/>
      <c r="B13" s="1736"/>
      <c r="C13" s="400" t="s">
        <v>589</v>
      </c>
      <c r="D13" s="404">
        <v>653</v>
      </c>
      <c r="E13" s="407">
        <v>15.701708889355372</v>
      </c>
      <c r="F13" s="405">
        <v>3</v>
      </c>
      <c r="G13" s="408">
        <v>1.7613903240958195</v>
      </c>
      <c r="H13" s="405">
        <v>34</v>
      </c>
      <c r="I13" s="408">
        <v>12.915283338524771</v>
      </c>
      <c r="J13" s="405">
        <v>44</v>
      </c>
      <c r="K13" s="408">
        <v>15.184771055065502</v>
      </c>
      <c r="L13" s="405">
        <v>64</v>
      </c>
      <c r="M13" s="408">
        <v>13.927970629391936</v>
      </c>
      <c r="N13" s="405">
        <v>2</v>
      </c>
      <c r="O13" s="408">
        <v>2.8996013048205871</v>
      </c>
      <c r="P13" s="405">
        <v>44</v>
      </c>
      <c r="Q13" s="831">
        <v>37.05700040425819</v>
      </c>
      <c r="R13" s="1163"/>
      <c r="S13" s="1162"/>
      <c r="T13" s="1158" t="s">
        <v>426</v>
      </c>
      <c r="U13" s="1158">
        <v>2056085</v>
      </c>
      <c r="V13" s="1158"/>
      <c r="W13" s="1158">
        <v>84713</v>
      </c>
      <c r="X13" s="1158"/>
      <c r="Y13" s="1158">
        <v>133357</v>
      </c>
      <c r="Z13" s="1158"/>
      <c r="AA13" s="1158">
        <v>144602</v>
      </c>
      <c r="AB13" s="1158"/>
      <c r="AC13" s="1158">
        <v>229682</v>
      </c>
      <c r="AD13" s="1158"/>
      <c r="AE13" s="1158">
        <v>30113</v>
      </c>
      <c r="AF13" s="1158"/>
      <c r="AG13" s="1158">
        <v>59512</v>
      </c>
      <c r="AH13" s="1158"/>
      <c r="AI13" s="1158"/>
      <c r="AJ13" s="1158"/>
      <c r="AK13" s="1158"/>
      <c r="AL13" s="1158"/>
      <c r="AM13" s="1158"/>
      <c r="AN13" s="1158"/>
      <c r="AO13" s="1158"/>
      <c r="AP13" s="1158"/>
      <c r="AQ13" s="1158"/>
      <c r="AR13" s="1158"/>
      <c r="AS13" s="1158"/>
      <c r="AT13" s="1158"/>
      <c r="AU13" s="1158"/>
      <c r="AV13" s="1158"/>
      <c r="AW13" s="1158"/>
    </row>
    <row r="14" spans="1:57" s="402" customFormat="1" ht="27" customHeight="1" x14ac:dyDescent="0.45">
      <c r="A14" s="1735"/>
      <c r="B14" s="1737"/>
      <c r="C14" s="824" t="s">
        <v>696</v>
      </c>
      <c r="D14" s="852">
        <v>563</v>
      </c>
      <c r="E14" s="1190">
        <f>D14/$U$19*100000</f>
        <v>13.345001716124553</v>
      </c>
      <c r="F14" s="824">
        <v>2</v>
      </c>
      <c r="G14" s="1191">
        <f>F14/$W$19*100000</f>
        <v>1.1420674847676748</v>
      </c>
      <c r="H14" s="824">
        <v>32</v>
      </c>
      <c r="I14" s="1191">
        <f>H14/$Y$19*100000</f>
        <v>12.068685908677761</v>
      </c>
      <c r="J14" s="824">
        <v>26</v>
      </c>
      <c r="K14" s="1191">
        <f>J14/$AA$19*100000</f>
        <v>8.8417329796640143</v>
      </c>
      <c r="L14" s="824">
        <v>68</v>
      </c>
      <c r="M14" s="1191">
        <f>L14/$AC$19*100000</f>
        <v>14.716830860328619</v>
      </c>
      <c r="N14" s="824">
        <v>1</v>
      </c>
      <c r="O14" s="1191">
        <f>N14/$AE$19*100000</f>
        <v>1.7499956250109376</v>
      </c>
      <c r="P14" s="824">
        <v>31</v>
      </c>
      <c r="Q14" s="1193">
        <f>P14/$AG$19*100000</f>
        <v>26.080006730324317</v>
      </c>
      <c r="R14" s="1163"/>
      <c r="S14" s="1162"/>
      <c r="T14" s="1158" t="s">
        <v>192</v>
      </c>
      <c r="U14" s="1158">
        <v>2042050</v>
      </c>
      <c r="V14" s="1158"/>
      <c r="W14" s="1158">
        <v>80909</v>
      </c>
      <c r="X14" s="1158"/>
      <c r="Y14" s="1158">
        <v>127952</v>
      </c>
      <c r="Z14" s="1158"/>
      <c r="AA14" s="1158">
        <v>140827</v>
      </c>
      <c r="AB14" s="1158"/>
      <c r="AC14" s="1158">
        <v>227139</v>
      </c>
      <c r="AD14" s="1158"/>
      <c r="AE14" s="1158">
        <v>25640</v>
      </c>
      <c r="AF14" s="1158"/>
      <c r="AG14" s="1158">
        <v>59039</v>
      </c>
      <c r="AH14" s="1158"/>
      <c r="AI14" s="1158"/>
      <c r="AJ14" s="1158"/>
      <c r="AK14" s="1158"/>
      <c r="AL14" s="1158"/>
      <c r="AM14" s="1158"/>
      <c r="AN14" s="1158"/>
      <c r="AO14" s="1158"/>
      <c r="AP14" s="1158"/>
      <c r="AQ14" s="1158"/>
      <c r="AR14" s="1158"/>
      <c r="AS14" s="1158"/>
      <c r="AT14" s="1158"/>
      <c r="AU14" s="1158"/>
      <c r="AV14" s="1158"/>
      <c r="AW14" s="1158"/>
    </row>
    <row r="15" spans="1:57" s="403" customFormat="1" ht="27" customHeight="1" x14ac:dyDescent="0.45">
      <c r="A15" s="1750" t="s">
        <v>149</v>
      </c>
      <c r="B15" s="1754" t="s">
        <v>186</v>
      </c>
      <c r="C15" s="825" t="s">
        <v>439</v>
      </c>
      <c r="D15" s="826">
        <v>336</v>
      </c>
      <c r="E15" s="833">
        <v>8.451971170728811</v>
      </c>
      <c r="F15" s="828">
        <v>5</v>
      </c>
      <c r="G15" s="835">
        <v>3.1953373637188616</v>
      </c>
      <c r="H15" s="828">
        <v>16</v>
      </c>
      <c r="I15" s="835">
        <v>6.2264077518776508</v>
      </c>
      <c r="J15" s="828">
        <v>21</v>
      </c>
      <c r="K15" s="835">
        <v>7.5881855564308065</v>
      </c>
      <c r="L15" s="828">
        <v>49</v>
      </c>
      <c r="M15" s="835">
        <v>10.859062663439975</v>
      </c>
      <c r="N15" s="837" t="s">
        <v>73</v>
      </c>
      <c r="O15" s="835" t="s">
        <v>73</v>
      </c>
      <c r="P15" s="828">
        <v>12</v>
      </c>
      <c r="Q15" s="830">
        <v>10.161741044965703</v>
      </c>
      <c r="R15" s="1161"/>
      <c r="S15" s="1162"/>
      <c r="T15" s="1158" t="s">
        <v>580</v>
      </c>
      <c r="U15" s="1158">
        <v>3001087</v>
      </c>
      <c r="V15" s="1158"/>
      <c r="W15" s="1158">
        <v>102851</v>
      </c>
      <c r="X15" s="1158"/>
      <c r="Y15" s="1158">
        <v>191155</v>
      </c>
      <c r="Z15" s="1158"/>
      <c r="AA15" s="1158">
        <v>197112</v>
      </c>
      <c r="AB15" s="1158"/>
      <c r="AC15" s="1158">
        <v>327655</v>
      </c>
      <c r="AD15" s="1158"/>
      <c r="AE15" s="1158">
        <v>37843</v>
      </c>
      <c r="AF15" s="1158"/>
      <c r="AG15" s="1158">
        <v>92937</v>
      </c>
      <c r="AH15" s="1158"/>
      <c r="AI15" s="1158"/>
      <c r="AJ15" s="1158"/>
      <c r="AK15" s="1158"/>
      <c r="AL15" s="1158"/>
      <c r="AM15" s="1158"/>
      <c r="AN15" s="1158"/>
      <c r="AO15" s="1158"/>
      <c r="AP15" s="1158"/>
      <c r="AQ15" s="1158"/>
      <c r="AR15" s="1158"/>
      <c r="AS15" s="1148"/>
      <c r="AT15" s="1158"/>
      <c r="AU15" s="1158"/>
      <c r="AV15" s="1158"/>
      <c r="AW15" s="1158"/>
      <c r="BE15" s="883"/>
    </row>
    <row r="16" spans="1:57" s="391" customFormat="1" ht="27" customHeight="1" x14ac:dyDescent="0.45">
      <c r="A16" s="1734"/>
      <c r="B16" s="1755"/>
      <c r="C16" s="400" t="s">
        <v>588</v>
      </c>
      <c r="D16" s="401">
        <v>301</v>
      </c>
      <c r="E16" s="397">
        <v>7.4559522898319388</v>
      </c>
      <c r="F16" s="399">
        <v>8</v>
      </c>
      <c r="G16" s="395">
        <v>4.9691292843211547</v>
      </c>
      <c r="H16" s="399">
        <v>16</v>
      </c>
      <c r="I16" s="395">
        <v>6.1699354470503849</v>
      </c>
      <c r="J16" s="399">
        <v>25</v>
      </c>
      <c r="K16" s="395">
        <v>8.8938219954890503</v>
      </c>
      <c r="L16" s="399">
        <v>28</v>
      </c>
      <c r="M16" s="395">
        <v>6.1662735667267876</v>
      </c>
      <c r="N16" s="399">
        <v>5</v>
      </c>
      <c r="O16" s="395">
        <v>9.0818272636454456</v>
      </c>
      <c r="P16" s="399">
        <v>12</v>
      </c>
      <c r="Q16" s="398">
        <v>10.140787939222879</v>
      </c>
      <c r="R16" s="1163"/>
      <c r="S16" s="1162"/>
      <c r="T16" s="1158" t="s">
        <v>417</v>
      </c>
      <c r="U16" s="1158">
        <v>1495895</v>
      </c>
      <c r="V16" s="1158"/>
      <c r="W16" s="1158">
        <v>52633</v>
      </c>
      <c r="X16" s="1158"/>
      <c r="Y16" s="1158">
        <v>97451</v>
      </c>
      <c r="Z16" s="1158"/>
      <c r="AA16" s="1158">
        <v>99389</v>
      </c>
      <c r="AB16" s="1158"/>
      <c r="AC16" s="1158">
        <v>163676</v>
      </c>
      <c r="AD16" s="1158"/>
      <c r="AE16" s="1158">
        <v>20971</v>
      </c>
      <c r="AF16" s="1158"/>
      <c r="AG16" s="1158">
        <v>46411</v>
      </c>
      <c r="AH16" s="1158"/>
      <c r="AI16" s="1158"/>
      <c r="AJ16" s="1158"/>
      <c r="AK16" s="1158"/>
      <c r="AL16" s="1158"/>
      <c r="AM16" s="1158"/>
      <c r="AN16" s="1158"/>
      <c r="AO16" s="1158"/>
      <c r="AP16" s="1158"/>
      <c r="AQ16" s="1158"/>
      <c r="AR16" s="1151"/>
      <c r="AS16" s="1150"/>
      <c r="AT16" s="1158"/>
      <c r="AU16" s="1158"/>
      <c r="AV16" s="1148"/>
      <c r="AW16" s="1158"/>
      <c r="BD16" s="882"/>
      <c r="BE16" s="881" t="s">
        <v>591</v>
      </c>
    </row>
    <row r="17" spans="1:57" s="391" customFormat="1" ht="27" customHeight="1" x14ac:dyDescent="0.45">
      <c r="A17" s="1734"/>
      <c r="B17" s="1755"/>
      <c r="C17" s="400" t="s">
        <v>697</v>
      </c>
      <c r="D17" s="401">
        <v>291</v>
      </c>
      <c r="E17" s="397">
        <f>D17/$U$12*100000</f>
        <v>7.1007909695507836</v>
      </c>
      <c r="F17" s="399">
        <v>5</v>
      </c>
      <c r="G17" s="395">
        <f>F17/$W$12*100000</f>
        <v>3.0189226069000497</v>
      </c>
      <c r="H17" s="399">
        <v>17</v>
      </c>
      <c r="I17" s="395">
        <f>H17/$Y$12*100000</f>
        <v>6.5057078018744088</v>
      </c>
      <c r="J17" s="399">
        <v>23</v>
      </c>
      <c r="K17" s="395">
        <f>J17/$AA$12*100000</f>
        <v>8.0580459588899522</v>
      </c>
      <c r="L17" s="399">
        <v>37</v>
      </c>
      <c r="M17" s="395">
        <f>L17/$AC$12*100000</f>
        <v>8.0994525207904182</v>
      </c>
      <c r="N17" s="399">
        <v>4</v>
      </c>
      <c r="O17" s="395">
        <f>N17/$AE$12*100000</f>
        <v>7.1745018205298363</v>
      </c>
      <c r="P17" s="399">
        <v>9</v>
      </c>
      <c r="Q17" s="398">
        <f>P17/$AG$12*100000</f>
        <v>7.5916694081028417</v>
      </c>
      <c r="R17" s="1161"/>
      <c r="S17" s="1162"/>
      <c r="T17" s="1158" t="s">
        <v>418</v>
      </c>
      <c r="U17" s="1158">
        <v>1505192</v>
      </c>
      <c r="V17" s="1158"/>
      <c r="W17" s="1158">
        <v>50218</v>
      </c>
      <c r="X17" s="1158"/>
      <c r="Y17" s="1158">
        <v>93704</v>
      </c>
      <c r="Z17" s="1158"/>
      <c r="AA17" s="1158">
        <v>97723</v>
      </c>
      <c r="AB17" s="1158"/>
      <c r="AC17" s="1158">
        <v>163979</v>
      </c>
      <c r="AD17" s="1158"/>
      <c r="AE17" s="1158">
        <v>16872</v>
      </c>
      <c r="AF17" s="1158"/>
      <c r="AG17" s="1158">
        <v>46526</v>
      </c>
      <c r="AH17" s="1158"/>
      <c r="AI17" s="1158"/>
      <c r="AJ17" s="1158"/>
      <c r="AK17" s="1158"/>
      <c r="AL17" s="1158"/>
      <c r="AM17" s="1158"/>
      <c r="AN17" s="1158"/>
      <c r="AO17" s="1158"/>
      <c r="AP17" s="1158"/>
      <c r="AQ17" s="1158"/>
      <c r="AR17" s="1151"/>
      <c r="AS17" s="1150"/>
      <c r="AT17" s="1158"/>
      <c r="AU17" s="1158"/>
      <c r="AV17" s="1148"/>
      <c r="AW17" s="1158"/>
      <c r="BD17" s="882"/>
      <c r="BE17" s="881" t="s">
        <v>326</v>
      </c>
    </row>
    <row r="18" spans="1:57" s="391" customFormat="1" ht="27" customHeight="1" x14ac:dyDescent="0.45">
      <c r="A18" s="1734"/>
      <c r="B18" s="1755"/>
      <c r="C18" s="400" t="s">
        <v>589</v>
      </c>
      <c r="D18" s="404">
        <v>435</v>
      </c>
      <c r="E18" s="407">
        <v>10.459790760902889</v>
      </c>
      <c r="F18" s="405">
        <v>4</v>
      </c>
      <c r="G18" s="408">
        <v>2.3485204321277595</v>
      </c>
      <c r="H18" s="405">
        <v>21</v>
      </c>
      <c r="I18" s="408">
        <v>7.9770867679123585</v>
      </c>
      <c r="J18" s="405">
        <v>23</v>
      </c>
      <c r="K18" s="408">
        <v>7.9374939606024215</v>
      </c>
      <c r="L18" s="405">
        <v>45</v>
      </c>
      <c r="M18" s="408">
        <v>9.7931043487912053</v>
      </c>
      <c r="N18" s="405">
        <v>2</v>
      </c>
      <c r="O18" s="408">
        <v>2.8996013048205871</v>
      </c>
      <c r="P18" s="405">
        <v>19</v>
      </c>
      <c r="Q18" s="831">
        <v>16.001886538202399</v>
      </c>
      <c r="R18" s="1163"/>
      <c r="S18" s="1162"/>
      <c r="T18" s="1165">
        <v>2019</v>
      </c>
      <c r="U18" s="1164" t="s">
        <v>89</v>
      </c>
      <c r="V18" s="1164"/>
      <c r="W18" s="1165" t="s">
        <v>28</v>
      </c>
      <c r="X18" s="1165"/>
      <c r="Y18" s="1179" t="s">
        <v>59</v>
      </c>
      <c r="Z18" s="1179"/>
      <c r="AA18" s="1179" t="s">
        <v>60</v>
      </c>
      <c r="AB18" s="1179"/>
      <c r="AC18" s="1179" t="s">
        <v>61</v>
      </c>
      <c r="AD18" s="1179"/>
      <c r="AE18" s="1179" t="s">
        <v>146</v>
      </c>
      <c r="AF18" s="1179"/>
      <c r="AG18" s="1179" t="s">
        <v>36</v>
      </c>
      <c r="AH18" s="1147"/>
      <c r="AI18" s="1147"/>
      <c r="AJ18" s="1180"/>
      <c r="AK18" s="1147"/>
      <c r="AL18" s="1158"/>
      <c r="AM18" s="1147"/>
      <c r="AN18" s="1147"/>
      <c r="AO18" s="1158"/>
      <c r="AP18" s="1158"/>
      <c r="AQ18" s="1158"/>
      <c r="AR18" s="1158"/>
      <c r="AS18" s="1158"/>
      <c r="AT18" s="1158"/>
      <c r="AU18" s="1158"/>
      <c r="AV18" s="1158"/>
      <c r="AW18" s="1158"/>
    </row>
    <row r="19" spans="1:57" s="402" customFormat="1" ht="27" customHeight="1" x14ac:dyDescent="0.45">
      <c r="A19" s="1735"/>
      <c r="B19" s="1756"/>
      <c r="C19" s="824" t="s">
        <v>696</v>
      </c>
      <c r="D19" s="852">
        <v>423</v>
      </c>
      <c r="E19" s="1188">
        <f>D19/$U$19*100000</f>
        <v>10.026528820463032</v>
      </c>
      <c r="F19" s="824">
        <v>6</v>
      </c>
      <c r="G19" s="1191">
        <f>F19/$W$19*100000</f>
        <v>3.4262024543030245</v>
      </c>
      <c r="H19" s="824">
        <v>25</v>
      </c>
      <c r="I19" s="1191">
        <f>H19/$Y$19*100000</f>
        <v>9.4286608661545017</v>
      </c>
      <c r="J19" s="824">
        <v>25</v>
      </c>
      <c r="K19" s="1191">
        <f>J19/$AA$19*100000</f>
        <v>8.501666326600013</v>
      </c>
      <c r="L19" s="824">
        <v>54</v>
      </c>
      <c r="M19" s="1191">
        <f>L19/$AC$19*100000</f>
        <v>11.686895094966843</v>
      </c>
      <c r="N19" s="824">
        <v>6</v>
      </c>
      <c r="O19" s="1191">
        <f>N19/$AE$19*100000</f>
        <v>10.499973750065625</v>
      </c>
      <c r="P19" s="824">
        <v>16</v>
      </c>
      <c r="Q19" s="1193">
        <f>P19/$AG$19*100000</f>
        <v>13.4606486350061</v>
      </c>
      <c r="R19" s="1163"/>
      <c r="S19" s="1162"/>
      <c r="T19" s="1165" t="s">
        <v>590</v>
      </c>
      <c r="U19" s="1181">
        <v>4218808</v>
      </c>
      <c r="V19" s="1181"/>
      <c r="W19" s="1181">
        <v>175121</v>
      </c>
      <c r="X19" s="1181"/>
      <c r="Y19" s="1181">
        <v>265149</v>
      </c>
      <c r="Z19" s="1181"/>
      <c r="AA19" s="1181">
        <v>294060</v>
      </c>
      <c r="AB19" s="1181"/>
      <c r="AC19" s="1181">
        <v>462056</v>
      </c>
      <c r="AD19" s="1181"/>
      <c r="AE19" s="1181">
        <v>57143</v>
      </c>
      <c r="AF19" s="1181"/>
      <c r="AG19" s="1181">
        <v>118865</v>
      </c>
      <c r="AH19" s="1149"/>
      <c r="AI19" s="1149"/>
      <c r="AJ19" s="1149"/>
      <c r="AK19" s="1149"/>
      <c r="AL19" s="1158"/>
      <c r="AM19" s="1149"/>
      <c r="AN19" s="1149"/>
      <c r="AO19" s="1158"/>
      <c r="AP19" s="1158"/>
      <c r="AQ19" s="1158"/>
      <c r="AR19" s="1158"/>
      <c r="AS19" s="1158"/>
      <c r="AT19" s="1158"/>
      <c r="AU19" s="1158"/>
      <c r="AV19" s="1158"/>
      <c r="AW19" s="1158"/>
    </row>
    <row r="20" spans="1:57" s="403" customFormat="1" ht="27" customHeight="1" x14ac:dyDescent="0.45">
      <c r="A20" s="1750" t="s">
        <v>151</v>
      </c>
      <c r="B20" s="1753" t="s">
        <v>152</v>
      </c>
      <c r="C20" s="825" t="s">
        <v>439</v>
      </c>
      <c r="D20" s="832">
        <v>725</v>
      </c>
      <c r="E20" s="839">
        <v>18.237140174935679</v>
      </c>
      <c r="F20" s="834">
        <v>5</v>
      </c>
      <c r="G20" s="840">
        <v>3.1953373637188616</v>
      </c>
      <c r="H20" s="834">
        <v>31</v>
      </c>
      <c r="I20" s="840">
        <v>12.063665019262949</v>
      </c>
      <c r="J20" s="834">
        <v>20</v>
      </c>
      <c r="K20" s="840">
        <v>7.2268433870769586</v>
      </c>
      <c r="L20" s="834">
        <v>178</v>
      </c>
      <c r="M20" s="840">
        <v>39.447207226373784</v>
      </c>
      <c r="N20" s="834">
        <v>4</v>
      </c>
      <c r="O20" s="840">
        <v>7.3575396387448038</v>
      </c>
      <c r="P20" s="834">
        <v>62</v>
      </c>
      <c r="Q20" s="841">
        <v>52.502328732322802</v>
      </c>
      <c r="R20" s="1161"/>
      <c r="S20" s="1162"/>
      <c r="T20" s="1182" t="s">
        <v>591</v>
      </c>
      <c r="U20" s="1182">
        <v>2115458</v>
      </c>
      <c r="V20" s="1182"/>
      <c r="W20" s="1182">
        <v>89288</v>
      </c>
      <c r="X20" s="1182"/>
      <c r="Y20" s="1182">
        <v>135440</v>
      </c>
      <c r="Z20" s="1182"/>
      <c r="AA20" s="1182">
        <v>148941</v>
      </c>
      <c r="AB20" s="1182"/>
      <c r="AC20" s="1182">
        <v>232064</v>
      </c>
      <c r="AD20" s="1182"/>
      <c r="AE20" s="1182">
        <v>30739</v>
      </c>
      <c r="AF20" s="1182"/>
      <c r="AG20" s="1182">
        <v>59776</v>
      </c>
      <c r="AH20" s="1145"/>
      <c r="AI20" s="1145"/>
      <c r="AJ20" s="1145"/>
      <c r="AK20" s="1145"/>
      <c r="AL20" s="1158"/>
      <c r="AM20" s="1145"/>
      <c r="AN20" s="1145"/>
      <c r="AO20" s="1158"/>
      <c r="AP20" s="1158"/>
      <c r="AQ20" s="1158"/>
      <c r="AR20" s="1158"/>
      <c r="AS20" s="1158"/>
      <c r="AT20" s="1158"/>
      <c r="AU20" s="1158"/>
      <c r="AV20" s="1158"/>
      <c r="AW20" s="1158"/>
    </row>
    <row r="21" spans="1:57" s="391" customFormat="1" ht="27" customHeight="1" x14ac:dyDescent="0.45">
      <c r="A21" s="1734"/>
      <c r="B21" s="1736"/>
      <c r="C21" s="400" t="s">
        <v>588</v>
      </c>
      <c r="D21" s="404">
        <v>859</v>
      </c>
      <c r="E21" s="397">
        <v>21.277950222477195</v>
      </c>
      <c r="F21" s="405">
        <v>7</v>
      </c>
      <c r="G21" s="395">
        <v>4.3479881237810103</v>
      </c>
      <c r="H21" s="405">
        <v>31</v>
      </c>
      <c r="I21" s="395">
        <v>11.954249928660122</v>
      </c>
      <c r="J21" s="405">
        <v>14</v>
      </c>
      <c r="K21" s="395">
        <v>4.9805403174738698</v>
      </c>
      <c r="L21" s="405">
        <v>144</v>
      </c>
      <c r="M21" s="395">
        <v>31.712264057452053</v>
      </c>
      <c r="N21" s="405">
        <v>2</v>
      </c>
      <c r="O21" s="395">
        <v>3.6327309054581787</v>
      </c>
      <c r="P21" s="405">
        <v>72</v>
      </c>
      <c r="Q21" s="398">
        <v>60.844727635337264</v>
      </c>
      <c r="R21" s="1161"/>
      <c r="S21" s="1162"/>
      <c r="T21" s="1182" t="s">
        <v>326</v>
      </c>
      <c r="U21" s="1182">
        <v>2103350</v>
      </c>
      <c r="V21" s="1182"/>
      <c r="W21" s="1182">
        <v>85833</v>
      </c>
      <c r="X21" s="1182"/>
      <c r="Y21" s="1182">
        <v>129709</v>
      </c>
      <c r="Z21" s="1182"/>
      <c r="AA21" s="1182">
        <v>145119</v>
      </c>
      <c r="AB21" s="1182"/>
      <c r="AC21" s="1182">
        <v>229992</v>
      </c>
      <c r="AD21" s="1182"/>
      <c r="AE21" s="1182">
        <v>26404</v>
      </c>
      <c r="AF21" s="1182"/>
      <c r="AG21" s="1182">
        <v>59089</v>
      </c>
      <c r="AH21" s="1145"/>
      <c r="AI21" s="1145"/>
      <c r="AJ21" s="1145"/>
      <c r="AK21" s="1145"/>
      <c r="AL21" s="1158"/>
      <c r="AM21" s="1145"/>
      <c r="AN21" s="1145"/>
      <c r="AO21" s="1158"/>
      <c r="AP21" s="1158"/>
      <c r="AQ21" s="1158"/>
      <c r="AR21" s="1148"/>
      <c r="AS21" s="1158"/>
      <c r="AT21" s="1158"/>
      <c r="AU21" s="1158"/>
      <c r="AV21" s="1158"/>
      <c r="AW21" s="1158"/>
    </row>
    <row r="22" spans="1:57" s="391" customFormat="1" ht="27" customHeight="1" x14ac:dyDescent="0.45">
      <c r="A22" s="1734"/>
      <c r="B22" s="1736"/>
      <c r="C22" s="400" t="s">
        <v>697</v>
      </c>
      <c r="D22" s="401">
        <v>943</v>
      </c>
      <c r="E22" s="397">
        <f>D22/$U$12*100000</f>
        <v>23.010466956310616</v>
      </c>
      <c r="F22" s="399">
        <v>9</v>
      </c>
      <c r="G22" s="395">
        <f>F22/$W$12*100000</f>
        <v>5.4340606924200889</v>
      </c>
      <c r="H22" s="399">
        <v>47</v>
      </c>
      <c r="I22" s="395">
        <f>H22/$Y$12*100000</f>
        <v>17.986368628711602</v>
      </c>
      <c r="J22" s="399">
        <v>21</v>
      </c>
      <c r="K22" s="395">
        <f>J22/$AA$12*100000</f>
        <v>7.3573463102908256</v>
      </c>
      <c r="L22" s="399">
        <v>151</v>
      </c>
      <c r="M22" s="395">
        <f>L22/$AC$12*100000</f>
        <v>33.054522449712252</v>
      </c>
      <c r="N22" s="399">
        <v>4</v>
      </c>
      <c r="O22" s="395">
        <f>N22/$AE$12*100000</f>
        <v>7.1745018205298363</v>
      </c>
      <c r="P22" s="399">
        <v>75</v>
      </c>
      <c r="Q22" s="398">
        <f>P22/$AG$12*100000</f>
        <v>63.263911734190351</v>
      </c>
      <c r="R22" s="1161"/>
      <c r="S22" s="1162"/>
      <c r="T22" s="1158" t="s">
        <v>709</v>
      </c>
      <c r="U22" s="1182">
        <v>3117836</v>
      </c>
      <c r="V22" s="1182"/>
      <c r="W22" s="1182">
        <v>110366</v>
      </c>
      <c r="X22" s="1182"/>
      <c r="Y22" s="1182">
        <v>195472</v>
      </c>
      <c r="Z22" s="1182"/>
      <c r="AA22" s="1182">
        <v>204560</v>
      </c>
      <c r="AB22" s="1182"/>
      <c r="AC22" s="1182">
        <v>333191</v>
      </c>
      <c r="AD22" s="1182"/>
      <c r="AE22" s="1182">
        <v>39168</v>
      </c>
      <c r="AF22" s="1182"/>
      <c r="AG22" s="1182">
        <v>94303</v>
      </c>
      <c r="AH22" s="1145"/>
      <c r="AI22" s="1145"/>
      <c r="AJ22" s="1145"/>
      <c r="AK22" s="1145"/>
      <c r="AL22" s="1158"/>
      <c r="AM22" s="1145"/>
      <c r="AN22" s="1145"/>
      <c r="AO22" s="1158"/>
      <c r="AP22" s="1158"/>
      <c r="AQ22" s="1151"/>
      <c r="AR22" s="1150"/>
      <c r="AS22" s="1158"/>
      <c r="AT22" s="1158"/>
      <c r="AU22" s="1158"/>
      <c r="AV22" s="1158"/>
      <c r="AW22" s="1158"/>
    </row>
    <row r="23" spans="1:57" s="391" customFormat="1" ht="27" customHeight="1" x14ac:dyDescent="0.45">
      <c r="A23" s="1734"/>
      <c r="B23" s="1736"/>
      <c r="C23" s="400" t="s">
        <v>589</v>
      </c>
      <c r="D23" s="401">
        <v>887</v>
      </c>
      <c r="E23" s="397">
        <v>21.3</v>
      </c>
      <c r="F23" s="399">
        <v>9</v>
      </c>
      <c r="G23" s="408">
        <v>5.284170972287459</v>
      </c>
      <c r="H23" s="399">
        <v>66</v>
      </c>
      <c r="I23" s="408">
        <v>25.070844127724552</v>
      </c>
      <c r="J23" s="399">
        <v>24</v>
      </c>
      <c r="K23" s="408">
        <v>8.2826023936720912</v>
      </c>
      <c r="L23" s="399">
        <v>135</v>
      </c>
      <c r="M23" s="408">
        <v>29.379313046373614</v>
      </c>
      <c r="N23" s="399">
        <v>7</v>
      </c>
      <c r="O23" s="408">
        <v>10.148604566872056</v>
      </c>
      <c r="P23" s="399">
        <v>84</v>
      </c>
      <c r="Q23" s="831">
        <v>70.745182589947447</v>
      </c>
      <c r="R23" s="1163"/>
      <c r="S23" s="1162"/>
      <c r="T23" s="1158" t="s">
        <v>710</v>
      </c>
      <c r="U23" s="1182">
        <v>1553200</v>
      </c>
      <c r="V23" s="1182"/>
      <c r="W23" s="1182">
        <v>56179</v>
      </c>
      <c r="X23" s="1182"/>
      <c r="Y23" s="1182">
        <v>99760</v>
      </c>
      <c r="Z23" s="1182"/>
      <c r="AA23" s="1182">
        <v>103113</v>
      </c>
      <c r="AB23" s="1182"/>
      <c r="AC23" s="1182">
        <v>166206</v>
      </c>
      <c r="AD23" s="1182"/>
      <c r="AE23" s="1182">
        <v>21563</v>
      </c>
      <c r="AF23" s="1182"/>
      <c r="AG23" s="1182">
        <v>47200</v>
      </c>
      <c r="AH23" s="1145"/>
      <c r="AI23" s="1145"/>
      <c r="AJ23" s="1145"/>
      <c r="AK23" s="1145"/>
      <c r="AL23" s="1158"/>
      <c r="AM23" s="1145"/>
      <c r="AN23" s="1145"/>
      <c r="AO23" s="1158"/>
      <c r="AP23" s="1158"/>
      <c r="AQ23" s="1151"/>
      <c r="AR23" s="1150"/>
      <c r="AS23" s="1158"/>
      <c r="AT23" s="1158"/>
      <c r="AU23" s="1158"/>
      <c r="AV23" s="1158"/>
      <c r="AW23" s="1158"/>
    </row>
    <row r="24" spans="1:57" s="402" customFormat="1" ht="27" customHeight="1" x14ac:dyDescent="0.45">
      <c r="A24" s="1735"/>
      <c r="B24" s="1737"/>
      <c r="C24" s="824" t="s">
        <v>696</v>
      </c>
      <c r="D24" s="852">
        <v>420</v>
      </c>
      <c r="E24" s="1190">
        <f>D24/$U$19*100000</f>
        <v>9.9554186869845704</v>
      </c>
      <c r="F24" s="824">
        <v>2</v>
      </c>
      <c r="G24" s="1191">
        <f>F24/$W$19*100000</f>
        <v>1.1420674847676748</v>
      </c>
      <c r="H24" s="824">
        <v>25</v>
      </c>
      <c r="I24" s="1191">
        <f>H24/$Y$19*100000</f>
        <v>9.4286608661545017</v>
      </c>
      <c r="J24" s="824">
        <v>17</v>
      </c>
      <c r="K24" s="1191">
        <f>J24/$AA$19*100000</f>
        <v>5.7811331020880088</v>
      </c>
      <c r="L24" s="824">
        <v>68</v>
      </c>
      <c r="M24" s="1191">
        <f>L24/$AC$19*100000</f>
        <v>14.716830860328619</v>
      </c>
      <c r="N24" s="824">
        <v>4</v>
      </c>
      <c r="O24" s="1191">
        <f>N24/$AE$19*100000</f>
        <v>6.9999825000437506</v>
      </c>
      <c r="P24" s="824">
        <v>49</v>
      </c>
      <c r="Q24" s="1193">
        <f>P24/$AG$19*100000</f>
        <v>41.223236444706181</v>
      </c>
      <c r="R24" s="1163"/>
      <c r="S24" s="1162"/>
      <c r="T24" s="1158" t="s">
        <v>711</v>
      </c>
      <c r="U24" s="1182">
        <v>1564636</v>
      </c>
      <c r="V24" s="1182"/>
      <c r="W24" s="1182">
        <v>54187</v>
      </c>
      <c r="X24" s="1182"/>
      <c r="Y24" s="1182">
        <v>95712</v>
      </c>
      <c r="Z24" s="1182"/>
      <c r="AA24" s="1182">
        <v>101447</v>
      </c>
      <c r="AB24" s="1182"/>
      <c r="AC24" s="1182">
        <v>166985</v>
      </c>
      <c r="AD24" s="1182"/>
      <c r="AE24" s="1182">
        <v>17605</v>
      </c>
      <c r="AF24" s="1182"/>
      <c r="AG24" s="1182">
        <v>47103</v>
      </c>
      <c r="AH24" s="1145"/>
      <c r="AI24" s="1145"/>
      <c r="AJ24" s="1145"/>
      <c r="AK24" s="1145"/>
      <c r="AL24" s="1158"/>
      <c r="AM24" s="1145"/>
      <c r="AN24" s="1145"/>
      <c r="AO24" s="1158"/>
      <c r="AP24" s="1158"/>
      <c r="AQ24" s="1158"/>
      <c r="AR24" s="1158"/>
      <c r="AS24" s="1158"/>
      <c r="AT24" s="1158"/>
      <c r="AU24" s="1158"/>
      <c r="AV24" s="1158"/>
      <c r="AW24" s="1158"/>
    </row>
    <row r="25" spans="1:57" s="403" customFormat="1" ht="27" customHeight="1" x14ac:dyDescent="0.45">
      <c r="A25" s="1744" t="s">
        <v>153</v>
      </c>
      <c r="B25" s="1747" t="s">
        <v>188</v>
      </c>
      <c r="C25" s="825" t="s">
        <v>439</v>
      </c>
      <c r="D25" s="836">
        <v>791</v>
      </c>
      <c r="E25" s="833">
        <v>54.72003541928968</v>
      </c>
      <c r="F25" s="837">
        <v>11</v>
      </c>
      <c r="G25" s="835">
        <v>23.646760393826046</v>
      </c>
      <c r="H25" s="837">
        <v>45</v>
      </c>
      <c r="I25" s="835">
        <v>49.303181698658946</v>
      </c>
      <c r="J25" s="837">
        <v>57</v>
      </c>
      <c r="K25" s="835">
        <v>60.633137605310182</v>
      </c>
      <c r="L25" s="837">
        <v>61</v>
      </c>
      <c r="M25" s="835">
        <v>37.942402189463209</v>
      </c>
      <c r="N25" s="837">
        <v>1</v>
      </c>
      <c r="O25" s="835">
        <v>6.2177454455014605</v>
      </c>
      <c r="P25" s="837">
        <v>38</v>
      </c>
      <c r="Q25" s="830">
        <v>83.105522143247683</v>
      </c>
      <c r="R25" s="1161"/>
      <c r="S25" s="1162"/>
      <c r="T25" s="1161"/>
      <c r="U25" s="1162"/>
      <c r="V25" s="1162"/>
      <c r="W25" s="1163"/>
      <c r="X25" s="1163"/>
      <c r="Y25" s="1162"/>
      <c r="Z25" s="1162"/>
      <c r="AA25" s="1162"/>
      <c r="AB25" s="1162"/>
      <c r="AC25" s="1162"/>
      <c r="AD25" s="1162"/>
      <c r="AE25" s="1162"/>
      <c r="AF25" s="1162"/>
      <c r="AG25" s="1158"/>
      <c r="AH25" s="1166"/>
      <c r="AI25" s="1167"/>
      <c r="AJ25" s="1167"/>
      <c r="AK25" s="1158"/>
      <c r="AL25" s="1158"/>
      <c r="AM25" s="1158"/>
      <c r="AN25" s="1158"/>
      <c r="AO25" s="1158"/>
      <c r="AP25" s="1158"/>
      <c r="AQ25" s="1158"/>
      <c r="AR25" s="1158"/>
      <c r="AS25" s="1158"/>
      <c r="AT25" s="1158"/>
      <c r="AU25" s="1158"/>
      <c r="AV25" s="1158"/>
      <c r="AW25" s="1158"/>
    </row>
    <row r="26" spans="1:57" s="391" customFormat="1" ht="27" customHeight="1" x14ac:dyDescent="0.45">
      <c r="A26" s="1745"/>
      <c r="B26" s="1748"/>
      <c r="C26" s="400" t="s">
        <v>588</v>
      </c>
      <c r="D26" s="406">
        <v>840</v>
      </c>
      <c r="E26" s="397">
        <v>56.935295070555711</v>
      </c>
      <c r="F26" s="399">
        <v>18</v>
      </c>
      <c r="G26" s="395">
        <v>37.257052967110297</v>
      </c>
      <c r="H26" s="399">
        <v>51</v>
      </c>
      <c r="I26" s="395">
        <v>55.046465693099762</v>
      </c>
      <c r="J26" s="399">
        <v>54</v>
      </c>
      <c r="K26" s="395">
        <v>56.321575335321967</v>
      </c>
      <c r="L26" s="399">
        <v>103</v>
      </c>
      <c r="M26" s="395">
        <v>63.4</v>
      </c>
      <c r="N26" s="399" t="s">
        <v>73</v>
      </c>
      <c r="O26" s="395" t="s">
        <v>73</v>
      </c>
      <c r="P26" s="399">
        <v>34</v>
      </c>
      <c r="Q26" s="398">
        <v>73.62175739465593</v>
      </c>
      <c r="R26" s="1163"/>
      <c r="S26" s="1162"/>
      <c r="T26" s="1163"/>
      <c r="U26" s="1162"/>
      <c r="V26" s="1162"/>
      <c r="W26" s="1162"/>
      <c r="X26" s="1162"/>
      <c r="Y26" s="1162"/>
      <c r="Z26" s="1162"/>
      <c r="AA26" s="1162"/>
      <c r="AB26" s="1162"/>
      <c r="AC26" s="1162"/>
      <c r="AD26" s="1162"/>
      <c r="AE26" s="1168"/>
      <c r="AF26" s="1168"/>
      <c r="AG26" s="1158"/>
      <c r="AH26" s="1166"/>
      <c r="AI26" s="1167"/>
      <c r="AJ26" s="1167"/>
      <c r="AK26" s="1158"/>
      <c r="AL26" s="1158"/>
      <c r="AM26" s="1158"/>
      <c r="AN26" s="1158"/>
      <c r="AO26" s="1158"/>
      <c r="AP26" s="1158"/>
      <c r="AQ26" s="1158"/>
      <c r="AR26" s="1158"/>
      <c r="AS26" s="1158"/>
      <c r="AT26" s="1158"/>
      <c r="AU26" s="1158"/>
      <c r="AV26" s="1158"/>
      <c r="AW26" s="1158"/>
    </row>
    <row r="27" spans="1:57" s="391" customFormat="1" ht="27" customHeight="1" x14ac:dyDescent="0.45">
      <c r="A27" s="1745"/>
      <c r="B27" s="1748"/>
      <c r="C27" s="400" t="s">
        <v>697</v>
      </c>
      <c r="D27" s="401">
        <v>900</v>
      </c>
      <c r="E27" s="397">
        <f>D27/U17*100000</f>
        <v>59.793036370110926</v>
      </c>
      <c r="F27" s="399">
        <v>12</v>
      </c>
      <c r="G27" s="395">
        <f>F27/W17*100000</f>
        <v>23.895814249870565</v>
      </c>
      <c r="H27" s="399">
        <v>57</v>
      </c>
      <c r="I27" s="395">
        <f>H27/Y17*100000</f>
        <v>60.829847178348842</v>
      </c>
      <c r="J27" s="399">
        <v>67</v>
      </c>
      <c r="K27" s="395">
        <f>J27/AA17*100000</f>
        <v>68.561137091575176</v>
      </c>
      <c r="L27" s="399">
        <v>95</v>
      </c>
      <c r="M27" s="395">
        <f>L27/AC17*100000</f>
        <v>57.93424767805633</v>
      </c>
      <c r="N27" s="399">
        <v>3</v>
      </c>
      <c r="O27" s="395">
        <f>N27/AE17*100000</f>
        <v>17.780938833570413</v>
      </c>
      <c r="P27" s="399">
        <v>36</v>
      </c>
      <c r="Q27" s="398">
        <f>P27/AG17*100000</f>
        <v>77.376090787946524</v>
      </c>
      <c r="R27" s="1163"/>
      <c r="S27" s="1162"/>
      <c r="T27" s="1163"/>
      <c r="U27" s="1162"/>
      <c r="V27" s="1162"/>
      <c r="W27" s="1162"/>
      <c r="X27" s="1162"/>
      <c r="Y27" s="1162"/>
      <c r="Z27" s="1162"/>
      <c r="AA27" s="1162"/>
      <c r="AB27" s="1162"/>
      <c r="AC27" s="1163"/>
      <c r="AD27" s="1163"/>
      <c r="AE27" s="1163"/>
      <c r="AF27" s="1163"/>
      <c r="AG27" s="1158"/>
      <c r="AH27" s="1166"/>
      <c r="AI27" s="1158"/>
      <c r="AJ27" s="1158"/>
      <c r="AK27" s="1169"/>
      <c r="AL27" s="1169"/>
      <c r="AM27" s="1169"/>
      <c r="AN27" s="1169"/>
      <c r="AO27" s="1158"/>
      <c r="AP27" s="1158"/>
      <c r="AQ27" s="1158"/>
      <c r="AR27" s="1158"/>
      <c r="AS27" s="1158"/>
      <c r="AT27" s="1158"/>
      <c r="AU27" s="1158"/>
      <c r="AV27" s="1158"/>
      <c r="AW27" s="1158"/>
    </row>
    <row r="28" spans="1:57" s="391" customFormat="1" ht="27" customHeight="1" x14ac:dyDescent="0.45">
      <c r="A28" s="1745"/>
      <c r="B28" s="1748"/>
      <c r="C28" s="400" t="s">
        <v>589</v>
      </c>
      <c r="D28" s="838">
        <v>1291</v>
      </c>
      <c r="E28" s="407">
        <v>84.106371432238348</v>
      </c>
      <c r="F28" s="405">
        <v>17</v>
      </c>
      <c r="G28" s="408">
        <v>32.583279027868286</v>
      </c>
      <c r="H28" s="405">
        <v>70</v>
      </c>
      <c r="I28" s="408">
        <v>73.895785828899591</v>
      </c>
      <c r="J28" s="405">
        <v>94</v>
      </c>
      <c r="K28" s="408">
        <v>94.394569299672625</v>
      </c>
      <c r="L28" s="405">
        <v>127</v>
      </c>
      <c r="M28" s="408">
        <v>76.727424314739523</v>
      </c>
      <c r="N28" s="405">
        <v>2</v>
      </c>
      <c r="O28" s="408">
        <v>9.5858895705521476</v>
      </c>
      <c r="P28" s="405">
        <v>61</v>
      </c>
      <c r="Q28" s="831">
        <v>130.23891367935605</v>
      </c>
      <c r="R28" s="1163"/>
      <c r="S28" s="1162"/>
      <c r="T28" s="1163" t="s">
        <v>724</v>
      </c>
      <c r="U28" s="1162" t="s">
        <v>85</v>
      </c>
      <c r="V28" s="1162" t="s">
        <v>96</v>
      </c>
      <c r="W28" s="1162" t="s">
        <v>97</v>
      </c>
      <c r="X28" s="1162" t="s">
        <v>98</v>
      </c>
      <c r="Y28" s="1162" t="s">
        <v>99</v>
      </c>
      <c r="Z28" s="1162" t="s">
        <v>100</v>
      </c>
      <c r="AA28" s="1162" t="s">
        <v>101</v>
      </c>
      <c r="AB28" s="1162"/>
      <c r="AC28" s="1162"/>
      <c r="AD28" s="1162"/>
      <c r="AE28" s="1158"/>
      <c r="AF28" s="1158"/>
      <c r="AG28" s="1158"/>
      <c r="AH28" s="1166"/>
      <c r="AI28" s="1158"/>
      <c r="AJ28" s="1158"/>
      <c r="AK28" s="1158"/>
      <c r="AL28" s="1158"/>
      <c r="AM28" s="1158"/>
      <c r="AN28" s="1158"/>
      <c r="AO28" s="1158"/>
      <c r="AP28" s="1158"/>
      <c r="AQ28" s="1158"/>
      <c r="AR28" s="1158"/>
      <c r="AS28" s="1158"/>
      <c r="AT28" s="1158"/>
      <c r="AU28" s="1158"/>
      <c r="AV28" s="1158"/>
      <c r="AW28" s="1158"/>
    </row>
    <row r="29" spans="1:57" s="402" customFormat="1" ht="30" customHeight="1" x14ac:dyDescent="0.45">
      <c r="A29" s="1746"/>
      <c r="B29" s="1749"/>
      <c r="C29" s="824" t="s">
        <v>696</v>
      </c>
      <c r="D29" s="852">
        <v>1308</v>
      </c>
      <c r="E29" s="1190">
        <f>D29/$U$24*100000</f>
        <v>83.597718574799501</v>
      </c>
      <c r="F29" s="824">
        <v>28</v>
      </c>
      <c r="G29" s="1191">
        <f>F29/$W$24*100000</f>
        <v>51.672910476682603</v>
      </c>
      <c r="H29" s="824">
        <v>84</v>
      </c>
      <c r="I29" s="1191">
        <f>H29/$Y$24*100000</f>
        <v>87.763289869608826</v>
      </c>
      <c r="J29" s="824">
        <v>95</v>
      </c>
      <c r="K29" s="1191">
        <f>J29/$AA$24*100000</f>
        <v>93.644957465474576</v>
      </c>
      <c r="L29" s="824">
        <v>150</v>
      </c>
      <c r="M29" s="1191">
        <f>L29/$AC$24*100000</f>
        <v>89.828427703087101</v>
      </c>
      <c r="N29" s="824">
        <v>6</v>
      </c>
      <c r="O29" s="1191">
        <f>N29/$AE$24*100000</f>
        <v>34.081226924169272</v>
      </c>
      <c r="P29" s="824">
        <v>58</v>
      </c>
      <c r="Q29" s="1193">
        <f>P29/$AG$24*100000</f>
        <v>123.13440757488908</v>
      </c>
      <c r="R29" s="1163"/>
      <c r="S29" s="1162"/>
      <c r="T29" s="1161" t="s">
        <v>716</v>
      </c>
      <c r="U29" s="1170">
        <v>442</v>
      </c>
      <c r="V29" s="1170">
        <v>14</v>
      </c>
      <c r="W29" s="1170">
        <v>43</v>
      </c>
      <c r="X29" s="1170">
        <v>26</v>
      </c>
      <c r="Y29" s="1170">
        <v>75</v>
      </c>
      <c r="Z29" s="1170">
        <v>5</v>
      </c>
      <c r="AA29" s="1170">
        <v>19</v>
      </c>
      <c r="AB29" s="1170"/>
      <c r="AC29" s="1170"/>
      <c r="AD29" s="1170"/>
      <c r="AE29" s="1171"/>
      <c r="AF29" s="1158"/>
      <c r="AG29" s="1158"/>
      <c r="AH29" s="1166"/>
      <c r="AI29" s="1158"/>
      <c r="AJ29" s="1158"/>
      <c r="AK29" s="1158"/>
      <c r="AL29" s="1158"/>
      <c r="AM29" s="1158"/>
      <c r="AN29" s="1158"/>
      <c r="AO29" s="1158"/>
      <c r="AP29" s="1158"/>
      <c r="AQ29" s="1158"/>
      <c r="AR29" s="1158"/>
      <c r="AS29" s="1158"/>
      <c r="AT29" s="1158"/>
      <c r="AU29" s="1158"/>
      <c r="AV29" s="1158"/>
      <c r="AW29" s="1158"/>
    </row>
    <row r="30" spans="1:57" s="403" customFormat="1" ht="27" customHeight="1" x14ac:dyDescent="0.45">
      <c r="A30" s="1738" t="s">
        <v>155</v>
      </c>
      <c r="B30" s="1741" t="s">
        <v>189</v>
      </c>
      <c r="C30" s="825" t="s">
        <v>439</v>
      </c>
      <c r="D30" s="832">
        <v>401</v>
      </c>
      <c r="E30" s="833">
        <v>27.740498360474287</v>
      </c>
      <c r="F30" s="834">
        <v>10</v>
      </c>
      <c r="G30" s="835">
        <v>21.497054903478226</v>
      </c>
      <c r="H30" s="834">
        <v>30</v>
      </c>
      <c r="I30" s="835">
        <v>32.868787799105966</v>
      </c>
      <c r="J30" s="834">
        <v>48</v>
      </c>
      <c r="K30" s="835">
        <v>51.059484299208584</v>
      </c>
      <c r="L30" s="834">
        <v>65</v>
      </c>
      <c r="M30" s="835">
        <v>40.430428562542765</v>
      </c>
      <c r="N30" s="834">
        <v>7</v>
      </c>
      <c r="O30" s="835">
        <v>43.524218118510227</v>
      </c>
      <c r="P30" s="834">
        <v>11</v>
      </c>
      <c r="Q30" s="830">
        <v>24.056861673045379</v>
      </c>
      <c r="R30" s="1161"/>
      <c r="S30" s="1162"/>
      <c r="T30" s="1161" t="s">
        <v>60</v>
      </c>
      <c r="U30" s="1170">
        <v>451</v>
      </c>
      <c r="V30" s="1170">
        <v>3</v>
      </c>
      <c r="W30" s="1170">
        <v>28</v>
      </c>
      <c r="X30" s="1170">
        <v>39</v>
      </c>
      <c r="Y30" s="1170">
        <v>52</v>
      </c>
      <c r="Z30" s="1170"/>
      <c r="AA30" s="1170">
        <v>28</v>
      </c>
      <c r="AB30" s="1170"/>
      <c r="AC30" s="1172"/>
      <c r="AD30" s="1172"/>
      <c r="AE30" s="1171"/>
      <c r="AF30" s="1158"/>
      <c r="AG30" s="1158"/>
      <c r="AH30" s="1166"/>
      <c r="AI30" s="1167"/>
      <c r="AJ30" s="1167"/>
      <c r="AK30" s="1158"/>
      <c r="AL30" s="1158"/>
      <c r="AM30" s="1158"/>
      <c r="AN30" s="1158"/>
      <c r="AO30" s="1169"/>
      <c r="AP30" s="1158"/>
      <c r="AQ30" s="1158"/>
      <c r="AR30" s="1158"/>
      <c r="AS30" s="1158"/>
      <c r="AT30" s="1158"/>
      <c r="AU30" s="1158"/>
      <c r="AV30" s="1158"/>
      <c r="AW30" s="1158"/>
    </row>
    <row r="31" spans="1:57" s="391" customFormat="1" ht="27" customHeight="1" x14ac:dyDescent="0.45">
      <c r="A31" s="1739"/>
      <c r="B31" s="1742"/>
      <c r="C31" s="400" t="s">
        <v>588</v>
      </c>
      <c r="D31" s="401">
        <v>492</v>
      </c>
      <c r="E31" s="397">
        <v>33.347815684182635</v>
      </c>
      <c r="F31" s="399">
        <v>15</v>
      </c>
      <c r="G31" s="395">
        <v>31.047544139258584</v>
      </c>
      <c r="H31" s="399">
        <v>34</v>
      </c>
      <c r="I31" s="395">
        <v>36.697643795399841</v>
      </c>
      <c r="J31" s="399">
        <v>38</v>
      </c>
      <c r="K31" s="395">
        <v>39.633701161893242</v>
      </c>
      <c r="L31" s="399">
        <v>114</v>
      </c>
      <c r="M31" s="395">
        <v>70.194450943930647</v>
      </c>
      <c r="N31" s="399">
        <v>8</v>
      </c>
      <c r="O31" s="395">
        <v>48.520135856380399</v>
      </c>
      <c r="P31" s="399">
        <v>15</v>
      </c>
      <c r="Q31" s="398">
        <v>32.480187085877617</v>
      </c>
      <c r="R31" s="1161"/>
      <c r="S31" s="1162"/>
      <c r="T31" s="1163" t="s">
        <v>713</v>
      </c>
      <c r="U31" s="1170">
        <v>291</v>
      </c>
      <c r="V31" s="1170">
        <v>5</v>
      </c>
      <c r="W31" s="1170">
        <v>17</v>
      </c>
      <c r="X31" s="1170">
        <v>23</v>
      </c>
      <c r="Y31" s="1170">
        <v>37</v>
      </c>
      <c r="Z31" s="1170">
        <v>4</v>
      </c>
      <c r="AA31" s="1170">
        <v>9</v>
      </c>
      <c r="AB31" s="1170"/>
      <c r="AC31" s="1170"/>
      <c r="AD31" s="1170"/>
      <c r="AE31" s="1171"/>
      <c r="AF31" s="1158"/>
      <c r="AG31" s="1158"/>
      <c r="AH31" s="1166"/>
      <c r="AI31" s="1158"/>
      <c r="AJ31" s="1158"/>
      <c r="AK31" s="1158"/>
      <c r="AL31" s="1158"/>
      <c r="AM31" s="1158"/>
      <c r="AN31" s="1158"/>
      <c r="AO31" s="1158"/>
      <c r="AP31" s="1158"/>
      <c r="AQ31" s="1158"/>
      <c r="AR31" s="1158"/>
      <c r="AS31" s="1158"/>
      <c r="AT31" s="1158"/>
      <c r="AU31" s="1158"/>
      <c r="AV31" s="1158"/>
      <c r="AW31" s="1158"/>
    </row>
    <row r="32" spans="1:57" s="391" customFormat="1" ht="27" customHeight="1" x14ac:dyDescent="0.45">
      <c r="A32" s="1739"/>
      <c r="B32" s="1742"/>
      <c r="C32" s="400" t="s">
        <v>697</v>
      </c>
      <c r="D32" s="401">
        <v>512</v>
      </c>
      <c r="E32" s="397">
        <f>D32/U17*100000</f>
        <v>34.015594023885328</v>
      </c>
      <c r="F32" s="399">
        <v>10</v>
      </c>
      <c r="G32" s="395">
        <f>F32/W17*100000</f>
        <v>19.913178541558803</v>
      </c>
      <c r="H32" s="399">
        <v>26</v>
      </c>
      <c r="I32" s="395">
        <f>H32/Y17*100000</f>
        <v>27.746947835738069</v>
      </c>
      <c r="J32" s="399">
        <v>42</v>
      </c>
      <c r="K32" s="395">
        <f>J32/AA17*100000</f>
        <v>42.978623251435181</v>
      </c>
      <c r="L32" s="399">
        <v>86</v>
      </c>
      <c r="M32" s="395">
        <f>L32/AC17*100000</f>
        <v>52.445740003293103</v>
      </c>
      <c r="N32" s="399">
        <v>7</v>
      </c>
      <c r="O32" s="395">
        <f>N32/AE17*100000</f>
        <v>41.488857278330961</v>
      </c>
      <c r="P32" s="399">
        <v>16</v>
      </c>
      <c r="Q32" s="398">
        <f>P32/AG17*100000</f>
        <v>34.389373683531787</v>
      </c>
      <c r="R32" s="1163"/>
      <c r="S32" s="1162"/>
      <c r="T32" s="1163" t="s">
        <v>720</v>
      </c>
      <c r="U32" s="1170">
        <v>943</v>
      </c>
      <c r="V32" s="1170">
        <v>9</v>
      </c>
      <c r="W32" s="1170">
        <v>47</v>
      </c>
      <c r="X32" s="1170">
        <v>21</v>
      </c>
      <c r="Y32" s="1170">
        <v>151</v>
      </c>
      <c r="Z32" s="1170">
        <v>3</v>
      </c>
      <c r="AA32" s="1170">
        <v>75</v>
      </c>
      <c r="AB32" s="1170"/>
      <c r="AC32" s="1170"/>
      <c r="AD32" s="1170"/>
      <c r="AE32" s="1171"/>
      <c r="AF32" s="1158"/>
      <c r="AG32" s="1158"/>
      <c r="AH32" s="1166"/>
      <c r="AI32" s="1158"/>
      <c r="AJ32" s="1158"/>
      <c r="AK32" s="1158"/>
      <c r="AL32" s="1158"/>
      <c r="AM32" s="1158"/>
      <c r="AN32" s="1158"/>
      <c r="AO32" s="1158"/>
      <c r="AP32" s="1158"/>
      <c r="AQ32" s="1158"/>
      <c r="AR32" s="1158"/>
      <c r="AS32" s="1158"/>
      <c r="AT32" s="1158"/>
      <c r="AU32" s="1158"/>
      <c r="AV32" s="1158"/>
      <c r="AW32" s="1158"/>
    </row>
    <row r="33" spans="1:57" s="391" customFormat="1" ht="27" customHeight="1" x14ac:dyDescent="0.45">
      <c r="A33" s="1739"/>
      <c r="B33" s="1742"/>
      <c r="C33" s="400" t="s">
        <v>589</v>
      </c>
      <c r="D33" s="404">
        <v>683</v>
      </c>
      <c r="E33" s="407">
        <v>44.5</v>
      </c>
      <c r="F33" s="405">
        <v>18</v>
      </c>
      <c r="G33" s="408">
        <v>34.499942500095834</v>
      </c>
      <c r="H33" s="405">
        <v>41</v>
      </c>
      <c r="I33" s="408">
        <v>43.281817414069756</v>
      </c>
      <c r="J33" s="405">
        <v>66</v>
      </c>
      <c r="K33" s="408">
        <v>66.277038018919086</v>
      </c>
      <c r="L33" s="405">
        <v>120</v>
      </c>
      <c r="M33" s="408">
        <v>72.49835368321844</v>
      </c>
      <c r="N33" s="405">
        <v>8</v>
      </c>
      <c r="O33" s="408">
        <v>38.343558282208591</v>
      </c>
      <c r="P33" s="405">
        <v>35</v>
      </c>
      <c r="Q33" s="831">
        <v>74.727245553728892</v>
      </c>
      <c r="R33" s="1163"/>
      <c r="S33" s="1162"/>
      <c r="T33" s="1163" t="s">
        <v>725</v>
      </c>
      <c r="U33" s="1170">
        <v>900</v>
      </c>
      <c r="V33" s="1170">
        <v>12</v>
      </c>
      <c r="W33" s="1170">
        <v>57</v>
      </c>
      <c r="X33" s="1170">
        <v>67</v>
      </c>
      <c r="Y33" s="1170">
        <v>95</v>
      </c>
      <c r="Z33" s="1170">
        <v>3</v>
      </c>
      <c r="AA33" s="1170">
        <v>36</v>
      </c>
      <c r="AB33" s="1170"/>
      <c r="AC33" s="1170"/>
      <c r="AD33" s="1170"/>
      <c r="AE33" s="1171"/>
      <c r="AF33" s="1158"/>
      <c r="AG33" s="1158"/>
      <c r="AH33" s="1166"/>
      <c r="AI33" s="1158"/>
      <c r="AJ33" s="1158"/>
      <c r="AK33" s="1158"/>
      <c r="AL33" s="1158"/>
      <c r="AM33" s="1158"/>
      <c r="AN33" s="1158"/>
      <c r="AO33" s="1169"/>
      <c r="AP33" s="1158"/>
      <c r="AQ33" s="1158"/>
      <c r="AR33" s="1158"/>
      <c r="AS33" s="1158"/>
      <c r="AT33" s="1158"/>
      <c r="AU33" s="1158"/>
      <c r="AV33" s="1158"/>
      <c r="AW33" s="1158"/>
    </row>
    <row r="34" spans="1:57" s="402" customFormat="1" ht="27" customHeight="1" x14ac:dyDescent="0.45">
      <c r="A34" s="1740"/>
      <c r="B34" s="1743"/>
      <c r="C34" s="824" t="s">
        <v>696</v>
      </c>
      <c r="D34" s="852">
        <v>613</v>
      </c>
      <c r="E34" s="1190">
        <f>D34/$U$24*100000</f>
        <v>39.178441503327292</v>
      </c>
      <c r="F34" s="824">
        <v>22</v>
      </c>
      <c r="G34" s="1191">
        <f>F34/$W$24*100000</f>
        <v>40.600143945964895</v>
      </c>
      <c r="H34" s="824">
        <v>33</v>
      </c>
      <c r="I34" s="1191">
        <f>H34/$Y$24*100000</f>
        <v>34.478435305917756</v>
      </c>
      <c r="J34" s="824">
        <v>54</v>
      </c>
      <c r="K34" s="1191">
        <f>J34/$AA$24*100000</f>
        <v>53.229765296164494</v>
      </c>
      <c r="L34" s="824">
        <v>95</v>
      </c>
      <c r="M34" s="1191">
        <f>L34/$AC$24*100000</f>
        <v>56.891337545288501</v>
      </c>
      <c r="N34" s="824">
        <v>8</v>
      </c>
      <c r="O34" s="1191">
        <f>N34/$AE$24*100000</f>
        <v>45.441635898892365</v>
      </c>
      <c r="P34" s="824">
        <v>23</v>
      </c>
      <c r="Q34" s="1193">
        <f>P34/$AG$24*100000</f>
        <v>48.829161624524978</v>
      </c>
      <c r="R34" s="1163"/>
      <c r="S34" s="1162"/>
      <c r="T34" s="1158" t="s">
        <v>714</v>
      </c>
      <c r="U34" s="1171">
        <v>512</v>
      </c>
      <c r="V34" s="1171">
        <v>10</v>
      </c>
      <c r="W34" s="1171">
        <v>26</v>
      </c>
      <c r="X34" s="1171">
        <v>42</v>
      </c>
      <c r="Y34" s="1171">
        <v>86</v>
      </c>
      <c r="Z34" s="1171">
        <v>7</v>
      </c>
      <c r="AA34" s="1171">
        <v>16</v>
      </c>
      <c r="AB34" s="1171"/>
      <c r="AC34" s="1171"/>
      <c r="AD34" s="1171"/>
      <c r="AE34" s="1171"/>
      <c r="AF34" s="1158"/>
      <c r="AG34" s="1158"/>
      <c r="AH34" s="1166"/>
      <c r="AI34" s="1158"/>
      <c r="AJ34" s="1158"/>
      <c r="AK34" s="1158"/>
      <c r="AL34" s="1158"/>
      <c r="AM34" s="1158"/>
      <c r="AN34" s="1158"/>
      <c r="AO34" s="1169"/>
      <c r="AP34" s="1158"/>
      <c r="AQ34" s="1158"/>
      <c r="AR34" s="1158"/>
      <c r="AS34" s="1148"/>
      <c r="AT34" s="1158"/>
      <c r="AU34" s="1158"/>
      <c r="AV34" s="1158"/>
      <c r="AW34" s="1158"/>
      <c r="BE34" s="881"/>
    </row>
    <row r="35" spans="1:57" s="403" customFormat="1" ht="27" customHeight="1" x14ac:dyDescent="0.45">
      <c r="A35" s="1750" t="s">
        <v>156</v>
      </c>
      <c r="B35" s="1750" t="s">
        <v>157</v>
      </c>
      <c r="C35" s="825" t="s">
        <v>439</v>
      </c>
      <c r="D35" s="826">
        <v>627</v>
      </c>
      <c r="E35" s="827">
        <v>43.58888796195879</v>
      </c>
      <c r="F35" s="828">
        <v>16</v>
      </c>
      <c r="G35" s="829">
        <v>32.521647221431763</v>
      </c>
      <c r="H35" s="828">
        <v>44</v>
      </c>
      <c r="I35" s="829">
        <v>46.323103647944414</v>
      </c>
      <c r="J35" s="828">
        <v>52</v>
      </c>
      <c r="K35" s="829">
        <v>54.276916653619331</v>
      </c>
      <c r="L35" s="828">
        <v>77</v>
      </c>
      <c r="M35" s="829">
        <v>47.831137449295888</v>
      </c>
      <c r="N35" s="828">
        <v>6</v>
      </c>
      <c r="O35" s="829">
        <v>29.550827423167849</v>
      </c>
      <c r="P35" s="828">
        <v>18</v>
      </c>
      <c r="Q35" s="830">
        <v>39.493604230203829</v>
      </c>
      <c r="R35" s="1163"/>
      <c r="S35" s="1158"/>
      <c r="T35" s="1158" t="s">
        <v>717</v>
      </c>
      <c r="U35" s="1171">
        <v>1001</v>
      </c>
      <c r="V35" s="1171">
        <v>19</v>
      </c>
      <c r="W35" s="1171">
        <v>50</v>
      </c>
      <c r="X35" s="1171">
        <v>58</v>
      </c>
      <c r="Y35" s="1171">
        <v>128</v>
      </c>
      <c r="Z35" s="1171">
        <v>7</v>
      </c>
      <c r="AA35" s="1171">
        <v>31</v>
      </c>
      <c r="AB35" s="1171"/>
      <c r="AC35" s="1171"/>
      <c r="AD35" s="1171"/>
      <c r="AE35" s="1171"/>
      <c r="AF35" s="1158"/>
      <c r="AG35" s="1158"/>
      <c r="AH35" s="1166"/>
      <c r="AI35" s="1158"/>
      <c r="AJ35" s="1158"/>
      <c r="AK35" s="1158"/>
      <c r="AL35" s="1158"/>
      <c r="AM35" s="1158"/>
      <c r="AN35" s="1158"/>
      <c r="AO35" s="1158"/>
      <c r="AP35" s="1158"/>
      <c r="AQ35" s="1158"/>
      <c r="AR35" s="1148"/>
      <c r="AS35" s="1150"/>
      <c r="AT35" s="1158"/>
      <c r="AU35" s="1158"/>
      <c r="AV35" s="1158"/>
      <c r="AW35" s="1158"/>
      <c r="AZ35" s="882"/>
      <c r="BA35" s="881"/>
      <c r="BD35" s="882"/>
      <c r="BE35" s="881" t="s">
        <v>591</v>
      </c>
    </row>
    <row r="36" spans="1:57" s="391" customFormat="1" ht="27" customHeight="1" x14ac:dyDescent="0.45">
      <c r="A36" s="1751"/>
      <c r="B36" s="1751"/>
      <c r="C36" s="400" t="s">
        <v>588</v>
      </c>
      <c r="D36" s="401">
        <v>773</v>
      </c>
      <c r="E36" s="397">
        <v>52.685853950450763</v>
      </c>
      <c r="F36" s="399">
        <v>12</v>
      </c>
      <c r="G36" s="395">
        <v>23.570081709616595</v>
      </c>
      <c r="H36" s="399">
        <v>84</v>
      </c>
      <c r="I36" s="395">
        <v>87.3</v>
      </c>
      <c r="J36" s="399">
        <v>47</v>
      </c>
      <c r="K36" s="395">
        <v>48.174000389491923</v>
      </c>
      <c r="L36" s="399">
        <v>103</v>
      </c>
      <c r="M36" s="395">
        <v>63.44005223025659</v>
      </c>
      <c r="N36" s="399">
        <v>2</v>
      </c>
      <c r="O36" s="395">
        <v>9.6861681518791176</v>
      </c>
      <c r="P36" s="399">
        <v>36</v>
      </c>
      <c r="Q36" s="398">
        <v>78.31705353840799</v>
      </c>
      <c r="R36" s="1158"/>
      <c r="S36" s="1158"/>
      <c r="T36" s="1158"/>
      <c r="U36" s="1158"/>
      <c r="V36" s="1158"/>
      <c r="W36" s="1158"/>
      <c r="X36" s="1158"/>
      <c r="Y36" s="1158"/>
      <c r="Z36" s="1158"/>
      <c r="AA36" s="1158"/>
      <c r="AB36" s="1158"/>
      <c r="AC36" s="1158"/>
      <c r="AD36" s="1158"/>
      <c r="AE36" s="1158"/>
      <c r="AF36" s="1158"/>
      <c r="AG36" s="1158"/>
      <c r="AH36" s="1166"/>
      <c r="AI36" s="1158"/>
      <c r="AJ36" s="1158"/>
      <c r="AK36" s="1158"/>
      <c r="AL36" s="1158"/>
      <c r="AM36" s="1158"/>
      <c r="AN36" s="1158"/>
      <c r="AO36" s="1169"/>
      <c r="AP36" s="1158"/>
      <c r="AQ36" s="1158"/>
      <c r="AR36" s="1148"/>
      <c r="AS36" s="1150"/>
      <c r="AT36" s="1158"/>
      <c r="AU36" s="1158"/>
      <c r="AV36" s="1158"/>
      <c r="AW36" s="1158"/>
      <c r="AZ36" s="882"/>
      <c r="BA36" s="881"/>
      <c r="BD36" s="882"/>
      <c r="BE36" s="881" t="s">
        <v>326</v>
      </c>
    </row>
    <row r="37" spans="1:57" s="391" customFormat="1" ht="27" customHeight="1" x14ac:dyDescent="0.45">
      <c r="A37" s="1751"/>
      <c r="B37" s="1751"/>
      <c r="C37" s="400" t="s">
        <v>697</v>
      </c>
      <c r="D37" s="401">
        <v>1001</v>
      </c>
      <c r="E37" s="397">
        <f>D37/U16*100000</f>
        <v>66.916461382650525</v>
      </c>
      <c r="F37" s="399">
        <v>19</v>
      </c>
      <c r="G37" s="395">
        <f>F37/W16*100000</f>
        <v>36.099025326316188</v>
      </c>
      <c r="H37" s="399">
        <v>51</v>
      </c>
      <c r="I37" s="395">
        <f>H37/Y16*100000</f>
        <v>52.3339934941663</v>
      </c>
      <c r="J37" s="399">
        <v>58</v>
      </c>
      <c r="K37" s="395">
        <f>J37/AA16*100000</f>
        <v>58.356558572880303</v>
      </c>
      <c r="L37" s="399">
        <v>128</v>
      </c>
      <c r="M37" s="395">
        <f>L37/AC16*100000</f>
        <v>78.203279650040329</v>
      </c>
      <c r="N37" s="399">
        <v>7</v>
      </c>
      <c r="O37" s="395">
        <f>N37/AE16*100000</f>
        <v>33.379428734919649</v>
      </c>
      <c r="P37" s="399">
        <v>31</v>
      </c>
      <c r="Q37" s="398">
        <f>P37/AG16*100000</f>
        <v>66.794509922216719</v>
      </c>
      <c r="R37" s="1158"/>
      <c r="S37" s="1158"/>
      <c r="T37" s="1158"/>
      <c r="U37" s="1158"/>
      <c r="V37" s="1158"/>
      <c r="W37" s="1158"/>
      <c r="X37" s="1158"/>
      <c r="Y37" s="1158"/>
      <c r="Z37" s="1158"/>
      <c r="AA37" s="1158"/>
      <c r="AB37" s="1158"/>
      <c r="AC37" s="1158"/>
      <c r="AD37" s="1158"/>
      <c r="AE37" s="1158"/>
      <c r="AF37" s="1158"/>
      <c r="AG37" s="1158"/>
      <c r="AH37" s="1158"/>
      <c r="AI37" s="1158"/>
      <c r="AJ37" s="1158"/>
      <c r="AK37" s="1158"/>
      <c r="AL37" s="1158"/>
      <c r="AM37" s="1158"/>
      <c r="AN37" s="1158"/>
      <c r="AO37" s="1158"/>
      <c r="AP37" s="1158"/>
      <c r="AQ37" s="1158"/>
      <c r="AR37" s="1158"/>
      <c r="AS37" s="1158"/>
      <c r="AT37" s="1158"/>
      <c r="AU37" s="1158"/>
      <c r="AV37" s="1158"/>
      <c r="AW37" s="1158"/>
    </row>
    <row r="38" spans="1:57" s="391" customFormat="1" ht="27" customHeight="1" x14ac:dyDescent="0.45">
      <c r="A38" s="1751"/>
      <c r="B38" s="1751"/>
      <c r="C38" s="400" t="s">
        <v>589</v>
      </c>
      <c r="D38" s="404">
        <v>1056</v>
      </c>
      <c r="E38" s="407">
        <v>69.262570074240827</v>
      </c>
      <c r="F38" s="405">
        <v>16</v>
      </c>
      <c r="G38" s="408">
        <v>29.421499760950315</v>
      </c>
      <c r="H38" s="405">
        <v>70</v>
      </c>
      <c r="I38" s="408">
        <v>70.98023707399183</v>
      </c>
      <c r="J38" s="405">
        <v>43</v>
      </c>
      <c r="K38" s="408">
        <v>42.469974715549938</v>
      </c>
      <c r="L38" s="405">
        <v>122</v>
      </c>
      <c r="M38" s="408">
        <v>73.953288193539393</v>
      </c>
      <c r="N38" s="405">
        <v>13</v>
      </c>
      <c r="O38" s="408">
        <v>50.980392156862749</v>
      </c>
      <c r="P38" s="405">
        <v>50</v>
      </c>
      <c r="Q38" s="831">
        <v>106.78740762889241</v>
      </c>
      <c r="R38" s="1158"/>
      <c r="S38" s="1158"/>
      <c r="T38" s="1158"/>
      <c r="U38" s="1158"/>
      <c r="V38" s="1158"/>
      <c r="W38" s="1158"/>
      <c r="X38" s="1158"/>
      <c r="Y38" s="1158"/>
      <c r="Z38" s="1158"/>
      <c r="AA38" s="1158"/>
      <c r="AB38" s="1158"/>
      <c r="AC38" s="1158"/>
      <c r="AD38" s="1158"/>
      <c r="AE38" s="1158"/>
      <c r="AF38" s="1158"/>
      <c r="AG38" s="1158"/>
      <c r="AH38" s="1158"/>
      <c r="AI38" s="1158"/>
      <c r="AJ38" s="1158"/>
      <c r="AK38" s="1158"/>
      <c r="AL38" s="1158"/>
      <c r="AM38" s="1158"/>
      <c r="AN38" s="1158"/>
      <c r="AO38" s="1158"/>
      <c r="AP38" s="1158"/>
      <c r="AQ38" s="1158"/>
      <c r="AR38" s="1158"/>
      <c r="AS38" s="1158"/>
      <c r="AT38" s="1158"/>
      <c r="AU38" s="1158"/>
      <c r="AV38" s="1158"/>
      <c r="AW38" s="1158"/>
    </row>
    <row r="39" spans="1:57" s="409" customFormat="1" ht="27" customHeight="1" thickBot="1" x14ac:dyDescent="0.5">
      <c r="A39" s="1752"/>
      <c r="B39" s="1752"/>
      <c r="C39" s="824" t="s">
        <v>696</v>
      </c>
      <c r="D39" s="853">
        <v>932</v>
      </c>
      <c r="E39" s="1189">
        <f>D39/U23*100000</f>
        <v>60.005150656708729</v>
      </c>
      <c r="F39" s="848">
        <v>12</v>
      </c>
      <c r="G39" s="1192">
        <f>F39/W23*100000</f>
        <v>21.360294772067853</v>
      </c>
      <c r="H39" s="848">
        <v>92</v>
      </c>
      <c r="I39" s="1192">
        <f>H39/Y23*100000</f>
        <v>92.221331194867687</v>
      </c>
      <c r="J39" s="848">
        <v>41</v>
      </c>
      <c r="K39" s="1192">
        <f>J39/AA23*100000</f>
        <v>39.762202632063854</v>
      </c>
      <c r="L39" s="848">
        <v>111</v>
      </c>
      <c r="M39" s="1192">
        <f>L39/AC23*100000</f>
        <v>66.784592613985055</v>
      </c>
      <c r="N39" s="848">
        <v>7</v>
      </c>
      <c r="O39" s="1192">
        <f>N39/AE23*100000</f>
        <v>32.463015350368686</v>
      </c>
      <c r="P39" s="848">
        <v>40</v>
      </c>
      <c r="Q39" s="1194">
        <f>P39/AG23*100000</f>
        <v>84.745762711864401</v>
      </c>
      <c r="R39" s="1158"/>
      <c r="S39" s="1158"/>
      <c r="T39" s="1158"/>
      <c r="U39" s="1158"/>
      <c r="V39" s="1158"/>
      <c r="W39" s="1158"/>
      <c r="X39" s="1158"/>
      <c r="Y39" s="1158"/>
      <c r="Z39" s="1158"/>
      <c r="AA39" s="1158"/>
      <c r="AB39" s="1158"/>
      <c r="AC39" s="1158"/>
      <c r="AD39" s="1158"/>
      <c r="AE39" s="1158"/>
      <c r="AF39" s="1158"/>
      <c r="AG39" s="1158"/>
      <c r="AH39" s="1158"/>
      <c r="AI39" s="1158"/>
      <c r="AJ39" s="1158"/>
      <c r="AK39" s="1158"/>
      <c r="AL39" s="1158"/>
      <c r="AM39" s="1158"/>
      <c r="AN39" s="1158"/>
      <c r="AO39" s="1158"/>
      <c r="AP39" s="1158"/>
      <c r="AQ39" s="1158"/>
      <c r="AR39" s="1158"/>
      <c r="AS39" s="1158"/>
      <c r="AT39" s="1158"/>
      <c r="AU39" s="1158"/>
      <c r="AV39" s="1158"/>
      <c r="AW39" s="1158"/>
    </row>
    <row r="40" spans="1:57" s="391" customFormat="1" ht="27" customHeight="1" thickTop="1" x14ac:dyDescent="0.45">
      <c r="A40" s="427" t="s">
        <v>558</v>
      </c>
      <c r="B40" s="427"/>
      <c r="C40" s="427"/>
      <c r="D40" s="410"/>
      <c r="E40" s="411"/>
      <c r="F40" s="412"/>
      <c r="G40" s="413"/>
      <c r="H40" s="412"/>
      <c r="I40" s="413"/>
      <c r="J40" s="412"/>
      <c r="K40" s="413"/>
      <c r="L40" s="412"/>
      <c r="M40" s="413"/>
      <c r="N40" s="412"/>
      <c r="O40" s="413"/>
      <c r="P40" s="412"/>
      <c r="Q40" s="413"/>
      <c r="R40" s="1158"/>
      <c r="S40" s="1158"/>
      <c r="T40" s="1158"/>
      <c r="U40" s="1158"/>
      <c r="V40" s="1158"/>
      <c r="W40" s="1158"/>
      <c r="X40" s="1158"/>
      <c r="Y40" s="1158"/>
      <c r="Z40" s="1158"/>
      <c r="AA40" s="1158"/>
      <c r="AB40" s="1183"/>
      <c r="AC40" s="1183"/>
      <c r="AD40" s="1184"/>
      <c r="AE40" s="1183"/>
      <c r="AF40" s="1158"/>
      <c r="AG40" s="1158"/>
      <c r="AH40" s="1158"/>
      <c r="AI40" s="1158"/>
      <c r="AJ40" s="1158"/>
      <c r="AK40" s="1158"/>
      <c r="AL40" s="1158"/>
      <c r="AM40" s="1158"/>
      <c r="AN40" s="1158"/>
      <c r="AO40" s="1158"/>
      <c r="AP40" s="1158"/>
      <c r="AQ40" s="1158"/>
      <c r="AR40" s="1158"/>
      <c r="AS40" s="1158"/>
      <c r="AT40" s="1158"/>
      <c r="AU40" s="1158"/>
      <c r="AV40" s="1158"/>
      <c r="AW40" s="1158"/>
    </row>
    <row r="41" spans="1:57" ht="24" customHeight="1" x14ac:dyDescent="0.45">
      <c r="A41" s="1733" t="s">
        <v>374</v>
      </c>
      <c r="B41" s="1733"/>
      <c r="C41" s="1733"/>
      <c r="D41" s="1733"/>
      <c r="E41" s="1733"/>
      <c r="F41" s="1733"/>
      <c r="G41" s="1733"/>
      <c r="H41" s="1733"/>
      <c r="I41" s="1733"/>
      <c r="J41" s="1733"/>
      <c r="K41" s="1733"/>
      <c r="L41" s="1733"/>
      <c r="M41" s="1733"/>
      <c r="N41" s="1733"/>
      <c r="O41" s="1733"/>
      <c r="P41" s="1733"/>
      <c r="Q41" s="1733"/>
      <c r="AB41" s="1183"/>
      <c r="AC41" s="1183"/>
      <c r="AD41" s="1184"/>
      <c r="AE41" s="1183"/>
      <c r="AR41" s="1158"/>
      <c r="AS41" s="1158"/>
      <c r="AT41" s="1158"/>
      <c r="AU41" s="1158"/>
    </row>
    <row r="42" spans="1:57" ht="23.25" customHeight="1" x14ac:dyDescent="0.45">
      <c r="A42" s="1767" t="s">
        <v>380</v>
      </c>
      <c r="B42" s="1767"/>
      <c r="C42" s="1767"/>
      <c r="D42" s="1767"/>
      <c r="E42" s="1767"/>
      <c r="F42" s="1767"/>
      <c r="G42" s="1767"/>
      <c r="H42" s="1767"/>
      <c r="I42" s="1767"/>
      <c r="J42" s="1767"/>
      <c r="K42" s="1767"/>
      <c r="L42" s="1767"/>
      <c r="M42" s="1767"/>
      <c r="N42" s="1767"/>
      <c r="O42" s="1767"/>
      <c r="P42" s="1767"/>
      <c r="Q42" s="1767"/>
      <c r="AB42" s="1183"/>
      <c r="AC42" s="1183"/>
      <c r="AD42" s="1184"/>
      <c r="AE42" s="1183"/>
      <c r="AR42" s="1158"/>
      <c r="AS42" s="1158"/>
      <c r="AT42" s="1158"/>
      <c r="AU42" s="1158"/>
    </row>
    <row r="43" spans="1:57" ht="23.25" customHeight="1" x14ac:dyDescent="0.45">
      <c r="A43" s="1765" t="s">
        <v>430</v>
      </c>
      <c r="B43" s="1765"/>
      <c r="C43" s="1765"/>
      <c r="D43" s="1765"/>
      <c r="E43" s="1765"/>
      <c r="F43" s="1765"/>
      <c r="G43" s="1765"/>
      <c r="H43" s="1765"/>
      <c r="I43" s="1765"/>
      <c r="J43" s="1765"/>
      <c r="K43" s="1765"/>
      <c r="L43" s="1765"/>
      <c r="M43" s="1765"/>
      <c r="N43" s="1765"/>
      <c r="O43" s="1765"/>
      <c r="P43" s="1765"/>
      <c r="Q43" s="1765"/>
      <c r="AB43" s="1183"/>
      <c r="AC43" s="1183"/>
      <c r="AD43" s="1184"/>
      <c r="AE43" s="1183"/>
      <c r="AR43" s="1158"/>
      <c r="AS43" s="1158"/>
      <c r="AT43" s="1158"/>
      <c r="AU43" s="1158"/>
    </row>
    <row r="44" spans="1:57" ht="23.25" customHeight="1" x14ac:dyDescent="0.45">
      <c r="A44" s="414"/>
      <c r="B44" s="415"/>
      <c r="C44" s="415"/>
      <c r="D44" s="415"/>
      <c r="E44" s="415"/>
      <c r="F44" s="415"/>
      <c r="G44" s="415"/>
      <c r="H44" s="415"/>
      <c r="I44" s="415"/>
      <c r="J44" s="415"/>
      <c r="K44" s="415"/>
      <c r="L44" s="415"/>
      <c r="M44" s="415"/>
      <c r="N44" s="415"/>
      <c r="O44" s="415"/>
      <c r="P44" s="415"/>
      <c r="Q44" s="415"/>
      <c r="AR44" s="1158"/>
      <c r="AS44" s="1158"/>
      <c r="AT44" s="1158"/>
      <c r="AU44" s="1158"/>
    </row>
    <row r="45" spans="1:57" ht="23.25" customHeight="1" x14ac:dyDescent="0.45">
      <c r="A45" s="1766"/>
      <c r="B45" s="1766"/>
      <c r="C45" s="1766"/>
      <c r="D45" s="1766"/>
      <c r="E45" s="1766"/>
      <c r="F45" s="1766"/>
      <c r="G45" s="1766"/>
      <c r="H45" s="1766"/>
      <c r="I45" s="1766"/>
      <c r="J45" s="1766"/>
      <c r="K45" s="1766"/>
      <c r="L45" s="1766"/>
      <c r="M45" s="1766"/>
      <c r="N45" s="1766"/>
      <c r="O45" s="1766"/>
      <c r="P45" s="1766"/>
      <c r="Q45" s="1766"/>
    </row>
    <row r="46" spans="1:57" x14ac:dyDescent="0.45">
      <c r="F46" s="391"/>
      <c r="G46" s="391"/>
      <c r="H46" s="391"/>
      <c r="I46" s="391"/>
      <c r="AR46" s="1145"/>
      <c r="AS46" s="1145"/>
      <c r="AT46" s="1185"/>
      <c r="AU46" s="1145"/>
    </row>
    <row r="47" spans="1:57" ht="30" customHeight="1" x14ac:dyDescent="0.45">
      <c r="A47" s="392"/>
      <c r="B47" s="391"/>
      <c r="C47" s="391"/>
      <c r="D47" s="391"/>
      <c r="E47" s="819"/>
      <c r="F47" s="820"/>
      <c r="G47" s="884"/>
      <c r="H47" s="391"/>
      <c r="I47" s="391"/>
      <c r="J47" s="391"/>
      <c r="K47" s="391"/>
      <c r="L47" s="391"/>
      <c r="M47" s="391"/>
      <c r="N47" s="391"/>
      <c r="O47" s="391"/>
      <c r="P47" s="391"/>
      <c r="AR47" s="1145"/>
      <c r="AS47" s="1145"/>
      <c r="AT47" s="1185"/>
      <c r="AU47" s="1145"/>
    </row>
    <row r="48" spans="1:57" ht="30" customHeight="1" x14ac:dyDescent="0.45">
      <c r="A48" s="392"/>
      <c r="B48" s="391"/>
      <c r="C48" s="391"/>
      <c r="D48" s="391"/>
      <c r="E48" s="391"/>
      <c r="F48" s="391"/>
      <c r="G48" s="391"/>
      <c r="H48" s="391"/>
      <c r="I48" s="391"/>
      <c r="J48" s="391"/>
      <c r="K48" s="391"/>
      <c r="L48" s="391"/>
      <c r="M48" s="391"/>
      <c r="AR48" s="1145"/>
      <c r="AS48" s="1145"/>
      <c r="AT48" s="1186"/>
      <c r="AU48" s="1145"/>
    </row>
    <row r="49" spans="1:47" ht="30" customHeight="1" x14ac:dyDescent="0.45">
      <c r="A49" s="392"/>
      <c r="B49" s="391"/>
      <c r="C49" s="391"/>
      <c r="D49" s="391"/>
      <c r="E49" s="391"/>
      <c r="F49" s="391"/>
      <c r="G49" s="391"/>
      <c r="H49" s="391"/>
      <c r="I49" s="391"/>
      <c r="J49" s="391"/>
      <c r="K49" s="391"/>
      <c r="L49" s="391"/>
      <c r="M49" s="391"/>
      <c r="AR49" s="1145"/>
      <c r="AS49" s="1145"/>
      <c r="AT49" s="1186"/>
      <c r="AU49" s="1145"/>
    </row>
    <row r="50" spans="1:47" ht="30" customHeight="1" x14ac:dyDescent="0.45">
      <c r="A50" s="392"/>
      <c r="B50" s="391"/>
      <c r="C50" s="391"/>
      <c r="D50" s="391"/>
      <c r="E50" s="391"/>
      <c r="F50" s="422"/>
      <c r="H50" s="391"/>
      <c r="I50" s="391"/>
      <c r="J50" s="391"/>
      <c r="K50" s="391"/>
      <c r="L50" s="391"/>
      <c r="M50" s="391"/>
      <c r="AR50" s="1145"/>
      <c r="AS50" s="1145"/>
      <c r="AT50" s="1186"/>
      <c r="AU50" s="1145"/>
    </row>
    <row r="51" spans="1:47" ht="30" customHeight="1" x14ac:dyDescent="0.45">
      <c r="A51" s="392"/>
      <c r="B51" s="391"/>
      <c r="C51" s="391"/>
      <c r="D51" s="391"/>
      <c r="E51" s="391"/>
      <c r="F51" s="391"/>
      <c r="G51" s="391"/>
      <c r="H51" s="391"/>
      <c r="I51" s="391"/>
      <c r="J51" s="391"/>
      <c r="K51" s="391"/>
      <c r="L51" s="391"/>
      <c r="M51" s="391"/>
      <c r="AR51" s="1145"/>
      <c r="AS51" s="1145"/>
      <c r="AT51" s="1187"/>
      <c r="AU51" s="1145"/>
    </row>
    <row r="52" spans="1:47" ht="30" customHeight="1" x14ac:dyDescent="0.45">
      <c r="A52" s="392"/>
      <c r="B52" s="391"/>
      <c r="C52" s="391"/>
      <c r="D52" s="391"/>
      <c r="E52" s="391"/>
      <c r="F52" s="391"/>
      <c r="G52" s="391"/>
      <c r="H52" s="391"/>
      <c r="I52" s="391"/>
      <c r="J52" s="391"/>
      <c r="K52" s="391"/>
      <c r="L52" s="391"/>
      <c r="M52" s="391"/>
      <c r="AR52" s="1145"/>
      <c r="AS52" s="1145"/>
      <c r="AT52" s="1187"/>
      <c r="AU52" s="1145"/>
    </row>
    <row r="53" spans="1:47" ht="30" customHeight="1" x14ac:dyDescent="0.45">
      <c r="A53" s="392"/>
      <c r="B53" s="391"/>
      <c r="C53" s="391"/>
      <c r="D53" s="391"/>
      <c r="E53" s="391"/>
      <c r="F53" s="391"/>
      <c r="G53" s="391"/>
      <c r="H53" s="391"/>
      <c r="I53" s="391"/>
      <c r="J53" s="391"/>
      <c r="K53" s="391"/>
      <c r="L53" s="391"/>
      <c r="M53" s="391"/>
      <c r="AR53" s="1145"/>
      <c r="AS53" s="1145"/>
      <c r="AT53" s="1187"/>
      <c r="AU53" s="1145"/>
    </row>
    <row r="54" spans="1:47" ht="30" customHeight="1" x14ac:dyDescent="0.45">
      <c r="A54" s="392"/>
      <c r="B54" s="391"/>
      <c r="C54" s="391"/>
      <c r="D54" s="416"/>
      <c r="E54" s="391"/>
      <c r="F54" s="391"/>
      <c r="G54" s="391"/>
      <c r="H54" s="416"/>
      <c r="I54" s="416"/>
      <c r="J54" s="416"/>
      <c r="K54" s="416"/>
      <c r="L54" s="416"/>
      <c r="M54" s="416"/>
      <c r="AR54" s="1145"/>
      <c r="AS54" s="1145"/>
      <c r="AT54" s="1187"/>
      <c r="AU54" s="1145"/>
    </row>
    <row r="55" spans="1:47" ht="30" customHeight="1" x14ac:dyDescent="0.45">
      <c r="A55" s="392"/>
      <c r="B55" s="391"/>
      <c r="C55" s="391"/>
      <c r="D55" s="419"/>
      <c r="E55" s="391"/>
      <c r="F55" s="391"/>
      <c r="G55" s="391"/>
      <c r="H55" s="419"/>
      <c r="I55" s="419"/>
      <c r="J55" s="419"/>
      <c r="K55" s="419"/>
      <c r="L55" s="419"/>
      <c r="M55" s="419"/>
      <c r="AR55" s="1145"/>
      <c r="AS55" s="1145"/>
      <c r="AT55" s="1187"/>
      <c r="AU55" s="1145"/>
    </row>
    <row r="56" spans="1:47" ht="30" customHeight="1" x14ac:dyDescent="0.45">
      <c r="A56" s="392"/>
      <c r="B56" s="391"/>
      <c r="C56" s="391"/>
      <c r="D56" s="420"/>
      <c r="E56" s="391"/>
      <c r="F56" s="391"/>
      <c r="G56" s="391"/>
      <c r="H56" s="420"/>
      <c r="I56" s="420"/>
      <c r="J56" s="420"/>
      <c r="K56" s="420"/>
      <c r="L56" s="420"/>
      <c r="M56" s="420"/>
      <c r="N56" s="391"/>
      <c r="O56" s="391"/>
      <c r="P56" s="391"/>
      <c r="AR56" s="1145"/>
      <c r="AS56" s="1145"/>
      <c r="AT56" s="1187"/>
      <c r="AU56" s="1145"/>
    </row>
    <row r="57" spans="1:47" ht="30" customHeight="1" x14ac:dyDescent="0.45">
      <c r="A57" s="392"/>
      <c r="B57" s="391"/>
      <c r="C57" s="391"/>
      <c r="D57" s="422"/>
      <c r="E57" s="391"/>
      <c r="F57" s="391"/>
      <c r="G57" s="391"/>
      <c r="H57" s="422"/>
      <c r="I57" s="422"/>
      <c r="J57" s="422"/>
      <c r="K57" s="422"/>
      <c r="L57" s="422"/>
      <c r="M57" s="422"/>
      <c r="N57" s="391"/>
      <c r="O57" s="391"/>
      <c r="P57" s="391"/>
      <c r="AR57" s="1145"/>
      <c r="AS57" s="1145"/>
      <c r="AT57" s="1187"/>
      <c r="AU57" s="1145"/>
    </row>
    <row r="58" spans="1:47" ht="30" customHeight="1" x14ac:dyDescent="0.45">
      <c r="A58" s="392"/>
      <c r="B58" s="391"/>
      <c r="C58" s="391"/>
      <c r="D58" s="422"/>
      <c r="E58" s="391"/>
      <c r="F58" s="391"/>
      <c r="G58" s="391"/>
      <c r="H58" s="422"/>
      <c r="I58" s="422"/>
      <c r="J58" s="422"/>
      <c r="K58" s="422"/>
      <c r="L58" s="422"/>
      <c r="M58" s="422"/>
      <c r="N58" s="391"/>
      <c r="O58" s="391"/>
      <c r="P58" s="391"/>
      <c r="AR58" s="1145"/>
      <c r="AS58" s="1145"/>
      <c r="AT58" s="1187"/>
      <c r="AU58" s="1145"/>
    </row>
    <row r="59" spans="1:47" ht="30" customHeight="1" x14ac:dyDescent="0.45">
      <c r="A59" s="392"/>
      <c r="B59" s="391"/>
      <c r="C59" s="391"/>
      <c r="D59" s="422"/>
      <c r="E59" s="391"/>
      <c r="F59" s="391"/>
      <c r="G59" s="391"/>
      <c r="H59" s="422"/>
      <c r="I59" s="422"/>
      <c r="J59" s="422"/>
      <c r="K59" s="422"/>
      <c r="L59" s="422"/>
      <c r="M59" s="422"/>
      <c r="N59" s="391"/>
      <c r="O59" s="391"/>
      <c r="P59" s="391"/>
      <c r="AR59" s="1145"/>
      <c r="AS59" s="1145"/>
      <c r="AT59" s="1187"/>
      <c r="AU59" s="1145"/>
    </row>
    <row r="60" spans="1:47" ht="30" customHeight="1" x14ac:dyDescent="0.45">
      <c r="A60" s="392"/>
      <c r="B60" s="391"/>
      <c r="C60" s="391"/>
      <c r="D60" s="422"/>
      <c r="E60" s="391"/>
      <c r="F60" s="391"/>
      <c r="G60" s="391"/>
      <c r="H60" s="422"/>
      <c r="I60" s="422"/>
      <c r="J60" s="422"/>
      <c r="K60" s="422"/>
      <c r="L60" s="422"/>
      <c r="M60" s="422"/>
      <c r="N60" s="391"/>
      <c r="O60" s="391"/>
      <c r="P60" s="391"/>
      <c r="AR60" s="1145"/>
      <c r="AS60" s="1145"/>
      <c r="AT60" s="1187"/>
      <c r="AU60" s="1145"/>
    </row>
    <row r="61" spans="1:47" ht="30" customHeight="1" x14ac:dyDescent="0.45">
      <c r="A61" s="392"/>
      <c r="B61" s="391"/>
      <c r="C61" s="391"/>
      <c r="D61" s="422"/>
      <c r="E61" s="391"/>
      <c r="F61" s="391"/>
      <c r="G61" s="391"/>
      <c r="H61" s="422"/>
      <c r="I61" s="422"/>
      <c r="J61" s="422"/>
      <c r="K61" s="422"/>
      <c r="L61" s="422"/>
      <c r="M61" s="422"/>
      <c r="N61" s="391"/>
      <c r="O61" s="391"/>
      <c r="P61" s="391"/>
      <c r="AR61" s="1145"/>
      <c r="AS61" s="1145"/>
      <c r="AT61" s="1187"/>
      <c r="AU61" s="1145"/>
    </row>
    <row r="62" spans="1:47" ht="30" customHeight="1" x14ac:dyDescent="0.45">
      <c r="A62" s="418"/>
      <c r="B62" s="416"/>
      <c r="C62" s="416"/>
      <c r="D62" s="422"/>
      <c r="E62" s="391"/>
      <c r="F62" s="391"/>
      <c r="G62" s="391"/>
      <c r="N62" s="418"/>
      <c r="O62" s="391"/>
      <c r="P62" s="391"/>
      <c r="AR62" s="1145"/>
      <c r="AS62" s="1145"/>
      <c r="AT62" s="1187"/>
      <c r="AU62" s="1145"/>
    </row>
    <row r="63" spans="1:47" x14ac:dyDescent="0.45">
      <c r="A63" s="418"/>
      <c r="B63" s="419"/>
      <c r="C63" s="419"/>
      <c r="E63" s="391"/>
      <c r="F63" s="391"/>
      <c r="G63" s="391"/>
      <c r="H63" s="391"/>
      <c r="I63" s="391"/>
      <c r="J63" s="391"/>
      <c r="K63" s="391"/>
      <c r="L63" s="391"/>
      <c r="M63" s="391"/>
      <c r="N63" s="417"/>
      <c r="O63" s="391"/>
      <c r="P63" s="391"/>
      <c r="AR63" s="1145"/>
      <c r="AS63" s="1145"/>
      <c r="AT63" s="1187"/>
      <c r="AU63" s="1145"/>
    </row>
    <row r="64" spans="1:47" x14ac:dyDescent="0.45">
      <c r="A64" s="421"/>
      <c r="B64" s="420"/>
      <c r="C64" s="420"/>
      <c r="E64" s="391"/>
      <c r="F64" s="391"/>
      <c r="G64" s="391"/>
      <c r="H64" s="391"/>
      <c r="I64" s="391"/>
      <c r="J64" s="391"/>
      <c r="K64" s="391"/>
      <c r="L64" s="391"/>
      <c r="M64" s="391"/>
      <c r="N64" s="421"/>
      <c r="O64" s="391"/>
      <c r="P64" s="391"/>
      <c r="AR64" s="1145"/>
      <c r="AS64" s="1145"/>
      <c r="AT64" s="1187"/>
      <c r="AU64" s="1145"/>
    </row>
    <row r="65" spans="1:47" x14ac:dyDescent="0.45">
      <c r="A65" s="423"/>
      <c r="B65" s="422"/>
      <c r="C65" s="422"/>
      <c r="D65" s="391"/>
      <c r="E65" s="391"/>
      <c r="F65" s="391"/>
      <c r="G65" s="391"/>
      <c r="H65" s="391"/>
      <c r="I65" s="391"/>
      <c r="J65" s="391"/>
      <c r="K65" s="391"/>
      <c r="L65" s="391"/>
      <c r="M65" s="391"/>
      <c r="N65" s="423"/>
      <c r="O65" s="391"/>
      <c r="P65" s="391"/>
      <c r="AR65" s="1145"/>
      <c r="AS65" s="1145"/>
      <c r="AT65" s="1187"/>
      <c r="AU65" s="1145"/>
    </row>
    <row r="66" spans="1:47" x14ac:dyDescent="0.45">
      <c r="A66" s="423"/>
      <c r="B66" s="422"/>
      <c r="C66" s="422"/>
      <c r="D66" s="391"/>
      <c r="E66" s="391"/>
      <c r="F66" s="391"/>
      <c r="G66" s="391"/>
      <c r="H66" s="391"/>
      <c r="I66" s="391"/>
      <c r="J66" s="391"/>
      <c r="K66" s="391"/>
      <c r="L66" s="391"/>
      <c r="M66" s="391"/>
      <c r="N66" s="423"/>
      <c r="AR66" s="1145"/>
      <c r="AS66" s="1145"/>
      <c r="AT66" s="1187"/>
      <c r="AU66" s="1145"/>
    </row>
    <row r="67" spans="1:47" x14ac:dyDescent="0.45">
      <c r="A67" s="423"/>
      <c r="B67" s="422"/>
      <c r="C67" s="422"/>
      <c r="D67" s="391"/>
      <c r="E67" s="391"/>
      <c r="F67" s="391"/>
      <c r="G67" s="391"/>
      <c r="H67" s="391"/>
      <c r="I67" s="391"/>
      <c r="J67" s="391"/>
      <c r="K67" s="391"/>
      <c r="L67" s="391"/>
      <c r="M67" s="391"/>
      <c r="N67" s="423"/>
      <c r="AR67" s="1145"/>
      <c r="AS67" s="1145"/>
      <c r="AT67" s="1187"/>
      <c r="AU67" s="1145"/>
    </row>
    <row r="68" spans="1:47" x14ac:dyDescent="0.45">
      <c r="A68" s="423"/>
      <c r="B68" s="422"/>
      <c r="C68" s="422"/>
      <c r="D68" s="391"/>
      <c r="E68" s="391"/>
      <c r="F68" s="391"/>
      <c r="G68" s="391"/>
      <c r="H68" s="391"/>
      <c r="I68" s="391"/>
      <c r="J68" s="391"/>
      <c r="K68" s="391"/>
      <c r="L68" s="391"/>
      <c r="M68" s="391"/>
      <c r="N68" s="423"/>
      <c r="AR68" s="1145"/>
      <c r="AS68" s="1145"/>
      <c r="AT68" s="1187"/>
      <c r="AU68" s="1145"/>
    </row>
    <row r="69" spans="1:47" x14ac:dyDescent="0.45">
      <c r="A69" s="423"/>
      <c r="B69" s="422"/>
      <c r="C69" s="422"/>
      <c r="D69" s="391"/>
      <c r="E69" s="391"/>
      <c r="F69" s="391"/>
      <c r="G69" s="391"/>
      <c r="H69" s="391"/>
      <c r="I69" s="391"/>
      <c r="J69" s="391"/>
      <c r="K69" s="391"/>
      <c r="L69" s="391"/>
      <c r="M69" s="391"/>
      <c r="N69" s="423"/>
      <c r="AR69" s="1145"/>
      <c r="AS69" s="1145"/>
      <c r="AT69" s="1187"/>
      <c r="AU69" s="1145"/>
    </row>
    <row r="70" spans="1:47" x14ac:dyDescent="0.45">
      <c r="A70" s="423"/>
      <c r="B70" s="422"/>
      <c r="C70" s="422"/>
      <c r="D70" s="391"/>
      <c r="E70" s="391"/>
      <c r="F70" s="391"/>
      <c r="G70" s="391"/>
      <c r="H70" s="391"/>
      <c r="I70" s="391"/>
      <c r="J70" s="391"/>
      <c r="K70" s="391"/>
      <c r="L70" s="391"/>
      <c r="M70" s="391"/>
      <c r="O70" s="391"/>
      <c r="P70" s="391"/>
      <c r="AR70" s="1145"/>
      <c r="AS70" s="1145"/>
      <c r="AT70" s="1187"/>
      <c r="AU70" s="1145"/>
    </row>
    <row r="71" spans="1:47" x14ac:dyDescent="0.45">
      <c r="A71" s="392"/>
      <c r="B71" s="391"/>
      <c r="C71" s="391"/>
      <c r="D71" s="391"/>
      <c r="E71" s="391"/>
      <c r="F71" s="391"/>
      <c r="G71" s="391"/>
      <c r="H71" s="391"/>
      <c r="I71" s="391"/>
      <c r="J71" s="391"/>
      <c r="K71" s="391"/>
      <c r="L71" s="391"/>
      <c r="M71" s="391"/>
      <c r="N71" s="391"/>
      <c r="O71" s="391"/>
      <c r="P71" s="391"/>
      <c r="AR71" s="1145"/>
      <c r="AS71" s="1145"/>
      <c r="AT71" s="1187"/>
      <c r="AU71" s="1145"/>
    </row>
    <row r="72" spans="1:47" x14ac:dyDescent="0.45">
      <c r="A72" s="392"/>
      <c r="B72" s="391"/>
      <c r="C72" s="391"/>
      <c r="D72" s="391"/>
      <c r="E72" s="391"/>
      <c r="F72" s="391"/>
      <c r="G72" s="391"/>
      <c r="H72" s="391"/>
      <c r="I72" s="391"/>
      <c r="J72" s="391"/>
      <c r="K72" s="391"/>
      <c r="L72" s="391"/>
      <c r="M72" s="391"/>
      <c r="N72" s="391"/>
      <c r="O72" s="391"/>
      <c r="P72" s="391"/>
      <c r="AR72" s="1145"/>
      <c r="AS72" s="1145"/>
      <c r="AT72" s="1187"/>
      <c r="AU72" s="1145"/>
    </row>
    <row r="73" spans="1:47" x14ac:dyDescent="0.45">
      <c r="A73" s="392"/>
      <c r="B73" s="391"/>
      <c r="C73" s="391"/>
      <c r="D73" s="391"/>
      <c r="E73" s="391"/>
      <c r="F73" s="391"/>
      <c r="G73" s="391"/>
      <c r="H73" s="391"/>
      <c r="I73" s="391"/>
      <c r="J73" s="391"/>
      <c r="K73" s="391"/>
      <c r="L73" s="391"/>
      <c r="M73" s="391"/>
      <c r="N73" s="391"/>
      <c r="O73" s="391"/>
      <c r="P73" s="391"/>
      <c r="AR73" s="1145"/>
      <c r="AS73" s="1145"/>
      <c r="AT73" s="1187"/>
      <c r="AU73" s="1145"/>
    </row>
    <row r="74" spans="1:47" x14ac:dyDescent="0.45">
      <c r="A74" s="392"/>
      <c r="B74" s="391"/>
      <c r="C74" s="391"/>
      <c r="D74" s="391"/>
      <c r="E74" s="391"/>
      <c r="F74" s="391"/>
      <c r="G74" s="391"/>
      <c r="H74" s="391"/>
      <c r="I74" s="391"/>
      <c r="J74" s="391"/>
      <c r="K74" s="391"/>
      <c r="L74" s="391"/>
      <c r="M74" s="391"/>
      <c r="N74" s="391"/>
      <c r="O74" s="391"/>
      <c r="P74" s="391"/>
      <c r="AR74" s="1145"/>
      <c r="AS74" s="1145"/>
      <c r="AT74" s="1187"/>
      <c r="AU74" s="1145"/>
    </row>
    <row r="75" spans="1:47" x14ac:dyDescent="0.45">
      <c r="A75" s="392"/>
      <c r="B75" s="391"/>
      <c r="C75" s="391"/>
      <c r="D75" s="391"/>
      <c r="E75" s="391"/>
      <c r="F75" s="391"/>
      <c r="G75" s="391"/>
      <c r="H75" s="391"/>
      <c r="I75" s="391"/>
      <c r="J75" s="391"/>
      <c r="K75" s="391"/>
      <c r="L75" s="391"/>
      <c r="M75" s="391"/>
      <c r="N75" s="391"/>
      <c r="O75" s="391"/>
      <c r="P75" s="391"/>
      <c r="AR75" s="1145"/>
      <c r="AS75" s="1145"/>
      <c r="AT75" s="1187"/>
      <c r="AU75" s="1145"/>
    </row>
    <row r="76" spans="1:47" x14ac:dyDescent="0.45">
      <c r="A76" s="392"/>
      <c r="B76" s="391"/>
      <c r="C76" s="391"/>
      <c r="D76" s="391"/>
      <c r="E76" s="391"/>
      <c r="F76" s="391"/>
      <c r="G76" s="391"/>
      <c r="H76" s="391"/>
      <c r="I76" s="391"/>
      <c r="J76" s="391"/>
      <c r="K76" s="391"/>
      <c r="L76" s="391"/>
      <c r="M76" s="391"/>
      <c r="N76" s="391"/>
      <c r="O76" s="391"/>
      <c r="P76" s="391"/>
      <c r="AR76" s="1145"/>
      <c r="AS76" s="1145"/>
      <c r="AT76" s="1187"/>
      <c r="AU76" s="1145"/>
    </row>
    <row r="77" spans="1:47" x14ac:dyDescent="0.45">
      <c r="A77" s="392"/>
      <c r="B77" s="391"/>
      <c r="C77" s="391"/>
      <c r="D77" s="391"/>
      <c r="E77" s="391"/>
      <c r="F77" s="391"/>
      <c r="G77" s="391"/>
      <c r="H77" s="391"/>
      <c r="I77" s="391"/>
      <c r="J77" s="391"/>
      <c r="K77" s="391"/>
      <c r="L77" s="391"/>
      <c r="M77" s="391"/>
      <c r="N77" s="391"/>
      <c r="O77" s="391"/>
      <c r="P77" s="391"/>
      <c r="AR77" s="1145"/>
      <c r="AS77" s="1145"/>
      <c r="AT77" s="1187"/>
      <c r="AU77" s="1145"/>
    </row>
    <row r="78" spans="1:47" x14ac:dyDescent="0.45">
      <c r="A78" s="392"/>
      <c r="B78" s="391"/>
      <c r="C78" s="391"/>
      <c r="D78" s="391"/>
      <c r="E78" s="391"/>
      <c r="F78" s="391"/>
      <c r="G78" s="391"/>
      <c r="H78" s="391"/>
      <c r="I78" s="391"/>
      <c r="J78" s="391"/>
      <c r="K78" s="391"/>
      <c r="L78" s="391"/>
      <c r="M78" s="391"/>
      <c r="N78" s="391"/>
      <c r="O78" s="391"/>
      <c r="P78" s="391"/>
      <c r="AR78" s="1145"/>
      <c r="AS78" s="1145"/>
      <c r="AT78" s="1187"/>
      <c r="AU78" s="1145"/>
    </row>
    <row r="79" spans="1:47" x14ac:dyDescent="0.45">
      <c r="A79" s="392"/>
      <c r="B79" s="391"/>
      <c r="C79" s="391"/>
      <c r="D79" s="391"/>
      <c r="E79" s="391"/>
      <c r="F79" s="391"/>
      <c r="G79" s="391"/>
      <c r="H79" s="391"/>
      <c r="I79" s="391"/>
      <c r="J79" s="391"/>
      <c r="K79" s="391"/>
      <c r="L79" s="391"/>
      <c r="M79" s="391"/>
      <c r="N79" s="391"/>
      <c r="O79" s="391"/>
      <c r="P79" s="391"/>
      <c r="AR79" s="1145"/>
      <c r="AS79" s="1145"/>
      <c r="AT79" s="1187"/>
      <c r="AU79" s="1145"/>
    </row>
    <row r="80" spans="1:47" x14ac:dyDescent="0.45">
      <c r="A80" s="392"/>
      <c r="B80" s="391"/>
      <c r="C80" s="391"/>
      <c r="D80" s="391"/>
      <c r="E80" s="391"/>
      <c r="F80" s="391"/>
      <c r="G80" s="391"/>
      <c r="H80" s="391"/>
      <c r="I80" s="391"/>
      <c r="J80" s="391"/>
      <c r="K80" s="391"/>
      <c r="L80" s="391"/>
      <c r="M80" s="391"/>
      <c r="N80" s="391"/>
      <c r="O80" s="391"/>
      <c r="P80" s="391"/>
      <c r="AR80" s="1145"/>
      <c r="AS80" s="1145"/>
      <c r="AT80" s="1187"/>
      <c r="AU80" s="1145"/>
    </row>
    <row r="81" spans="1:47" x14ac:dyDescent="0.45">
      <c r="A81" s="392"/>
      <c r="B81" s="391"/>
      <c r="C81" s="391"/>
      <c r="D81" s="391"/>
      <c r="E81" s="391"/>
      <c r="F81" s="391"/>
      <c r="G81" s="391"/>
      <c r="H81" s="391"/>
      <c r="I81" s="391"/>
      <c r="J81" s="391"/>
      <c r="K81" s="391"/>
      <c r="L81" s="391"/>
      <c r="M81" s="391"/>
      <c r="N81" s="391"/>
      <c r="O81" s="391"/>
      <c r="P81" s="391"/>
      <c r="AR81" s="1145"/>
      <c r="AS81" s="1145"/>
      <c r="AT81" s="1187"/>
      <c r="AU81" s="1145"/>
    </row>
    <row r="82" spans="1:47" x14ac:dyDescent="0.45">
      <c r="A82" s="392"/>
      <c r="B82" s="391"/>
      <c r="C82" s="391"/>
      <c r="D82" s="391"/>
      <c r="E82" s="391"/>
      <c r="F82" s="391"/>
      <c r="G82" s="391"/>
      <c r="H82" s="391"/>
      <c r="I82" s="391"/>
      <c r="J82" s="391"/>
      <c r="K82" s="391"/>
      <c r="L82" s="391"/>
      <c r="M82" s="391"/>
      <c r="N82" s="391"/>
      <c r="O82" s="391"/>
      <c r="P82" s="391"/>
      <c r="AR82" s="1145"/>
      <c r="AS82" s="1145"/>
      <c r="AT82" s="1187"/>
      <c r="AU82" s="1145"/>
    </row>
    <row r="83" spans="1:47" x14ac:dyDescent="0.45">
      <c r="A83" s="392"/>
      <c r="B83" s="391"/>
      <c r="C83" s="391"/>
      <c r="D83" s="391"/>
      <c r="E83" s="391"/>
      <c r="F83" s="391"/>
      <c r="G83" s="391"/>
      <c r="H83" s="391"/>
      <c r="I83" s="391"/>
      <c r="J83" s="391"/>
      <c r="K83" s="391"/>
      <c r="L83" s="391"/>
      <c r="M83" s="391"/>
      <c r="N83" s="391"/>
      <c r="O83" s="391"/>
      <c r="P83" s="391"/>
      <c r="AR83" s="1145"/>
      <c r="AS83" s="1145"/>
      <c r="AT83" s="1187"/>
      <c r="AU83" s="1145"/>
    </row>
    <row r="84" spans="1:47" x14ac:dyDescent="0.45">
      <c r="A84" s="392"/>
      <c r="B84" s="391"/>
      <c r="C84" s="391"/>
      <c r="D84" s="391"/>
      <c r="E84" s="391"/>
      <c r="F84" s="391"/>
      <c r="G84" s="391"/>
      <c r="H84" s="391"/>
      <c r="I84" s="391"/>
      <c r="J84" s="391"/>
      <c r="K84" s="391"/>
      <c r="L84" s="391"/>
      <c r="M84" s="391"/>
      <c r="N84" s="391"/>
      <c r="O84" s="391"/>
      <c r="P84" s="391"/>
      <c r="AR84" s="1145"/>
      <c r="AS84" s="1145"/>
      <c r="AT84" s="1187"/>
      <c r="AU84" s="1145"/>
    </row>
    <row r="85" spans="1:47" x14ac:dyDescent="0.45">
      <c r="A85" s="392"/>
      <c r="B85" s="391"/>
      <c r="C85" s="391"/>
      <c r="D85" s="391"/>
      <c r="E85" s="391"/>
      <c r="F85" s="391"/>
      <c r="G85" s="391"/>
      <c r="H85" s="391"/>
      <c r="I85" s="391"/>
      <c r="J85" s="391"/>
      <c r="K85" s="391"/>
      <c r="L85" s="391"/>
      <c r="M85" s="391"/>
      <c r="N85" s="391"/>
      <c r="O85" s="391"/>
      <c r="P85" s="391"/>
      <c r="AR85" s="1145"/>
      <c r="AS85" s="1145"/>
      <c r="AT85" s="1187"/>
      <c r="AU85" s="1145"/>
    </row>
    <row r="86" spans="1:47" x14ac:dyDescent="0.45">
      <c r="A86" s="392"/>
      <c r="B86" s="391"/>
      <c r="C86" s="391"/>
      <c r="D86" s="391"/>
      <c r="E86" s="391"/>
      <c r="F86" s="391"/>
      <c r="G86" s="391"/>
      <c r="H86" s="391"/>
      <c r="I86" s="391"/>
      <c r="J86" s="391"/>
      <c r="K86" s="391"/>
      <c r="L86" s="391"/>
      <c r="M86" s="391"/>
      <c r="N86" s="391"/>
      <c r="O86" s="391"/>
      <c r="P86" s="391"/>
      <c r="AR86" s="1145"/>
      <c r="AS86" s="1145"/>
      <c r="AT86" s="1187"/>
      <c r="AU86" s="1145"/>
    </row>
    <row r="87" spans="1:47" x14ac:dyDescent="0.45">
      <c r="A87" s="392"/>
      <c r="B87" s="391"/>
      <c r="C87" s="391"/>
      <c r="D87" s="391"/>
      <c r="E87" s="391"/>
      <c r="F87" s="391"/>
      <c r="G87" s="391"/>
      <c r="H87" s="391"/>
      <c r="I87" s="391"/>
      <c r="J87" s="391"/>
      <c r="K87" s="391"/>
      <c r="L87" s="391"/>
      <c r="M87" s="391"/>
      <c r="N87" s="391"/>
      <c r="O87" s="391"/>
      <c r="P87" s="391"/>
      <c r="AR87" s="1145"/>
      <c r="AS87" s="1145"/>
      <c r="AT87" s="1187"/>
      <c r="AU87" s="1145"/>
    </row>
    <row r="88" spans="1:47" x14ac:dyDescent="0.45">
      <c r="A88" s="392"/>
      <c r="B88" s="391"/>
      <c r="C88" s="391"/>
      <c r="D88" s="391"/>
      <c r="E88" s="391"/>
      <c r="F88" s="391"/>
      <c r="G88" s="391"/>
      <c r="H88" s="391"/>
      <c r="I88" s="391"/>
      <c r="J88" s="391"/>
      <c r="K88" s="391"/>
      <c r="L88" s="391"/>
      <c r="M88" s="391"/>
      <c r="N88" s="391"/>
      <c r="O88" s="391"/>
      <c r="P88" s="391"/>
      <c r="AR88" s="1145"/>
      <c r="AS88" s="1145"/>
      <c r="AT88" s="1187"/>
      <c r="AU88" s="1145"/>
    </row>
    <row r="89" spans="1:47" x14ac:dyDescent="0.45">
      <c r="A89" s="392"/>
      <c r="B89" s="391"/>
      <c r="C89" s="391"/>
      <c r="D89" s="391"/>
      <c r="E89" s="391"/>
      <c r="F89" s="391"/>
      <c r="G89" s="391"/>
      <c r="H89" s="391"/>
      <c r="I89" s="391"/>
      <c r="J89" s="391"/>
      <c r="K89" s="391"/>
      <c r="L89" s="391"/>
      <c r="M89" s="391"/>
      <c r="N89" s="391"/>
      <c r="O89" s="391"/>
      <c r="P89" s="391"/>
      <c r="AR89" s="1145"/>
      <c r="AS89" s="1145"/>
      <c r="AT89" s="1187"/>
      <c r="AU89" s="1145"/>
    </row>
    <row r="90" spans="1:47" x14ac:dyDescent="0.45">
      <c r="A90" s="392"/>
      <c r="B90" s="391"/>
      <c r="C90" s="391"/>
      <c r="D90" s="391"/>
      <c r="E90" s="391"/>
      <c r="F90" s="391"/>
      <c r="G90" s="391"/>
      <c r="H90" s="391"/>
      <c r="I90" s="391"/>
      <c r="J90" s="391"/>
      <c r="K90" s="391"/>
      <c r="L90" s="391"/>
      <c r="M90" s="391"/>
      <c r="N90" s="391"/>
      <c r="O90" s="391"/>
      <c r="P90" s="391"/>
      <c r="AR90" s="1145"/>
      <c r="AS90" s="1145"/>
      <c r="AT90" s="1187"/>
      <c r="AU90" s="1145"/>
    </row>
    <row r="91" spans="1:47" x14ac:dyDescent="0.45">
      <c r="A91" s="392"/>
      <c r="B91" s="391"/>
      <c r="C91" s="391"/>
      <c r="D91" s="391"/>
      <c r="E91" s="391"/>
      <c r="F91" s="391"/>
      <c r="G91" s="391"/>
      <c r="H91" s="391"/>
      <c r="I91" s="391"/>
      <c r="J91" s="391"/>
      <c r="K91" s="391"/>
      <c r="L91" s="391"/>
      <c r="M91" s="391"/>
      <c r="N91" s="391"/>
      <c r="O91" s="391"/>
      <c r="P91" s="391"/>
      <c r="AR91" s="1145"/>
      <c r="AS91" s="1145"/>
      <c r="AT91" s="1187"/>
      <c r="AU91" s="1145"/>
    </row>
    <row r="92" spans="1:47" x14ac:dyDescent="0.45">
      <c r="A92" s="392"/>
      <c r="B92" s="391"/>
      <c r="C92" s="391"/>
      <c r="D92" s="391"/>
      <c r="E92" s="391"/>
      <c r="F92" s="391"/>
      <c r="G92" s="391"/>
      <c r="H92" s="391"/>
      <c r="I92" s="391"/>
      <c r="J92" s="391"/>
      <c r="K92" s="391"/>
      <c r="L92" s="391"/>
      <c r="M92" s="391"/>
      <c r="N92" s="391"/>
      <c r="O92" s="391"/>
      <c r="P92" s="391"/>
      <c r="AR92" s="1145"/>
      <c r="AS92" s="1145"/>
      <c r="AT92" s="1187"/>
      <c r="AU92" s="1145"/>
    </row>
    <row r="93" spans="1:47" x14ac:dyDescent="0.45">
      <c r="A93" s="392"/>
      <c r="B93" s="391"/>
      <c r="C93" s="391"/>
      <c r="D93" s="391"/>
      <c r="E93" s="391"/>
      <c r="F93" s="391"/>
      <c r="G93" s="391"/>
      <c r="H93" s="391"/>
      <c r="I93" s="391"/>
      <c r="J93" s="391"/>
      <c r="K93" s="391"/>
      <c r="L93" s="391"/>
      <c r="M93" s="391"/>
      <c r="N93" s="391"/>
      <c r="O93" s="391"/>
      <c r="P93" s="391"/>
      <c r="AR93" s="1145"/>
      <c r="AS93" s="1145"/>
      <c r="AT93" s="1187"/>
      <c r="AU93" s="1145"/>
    </row>
    <row r="94" spans="1:47" x14ac:dyDescent="0.45">
      <c r="A94" s="392"/>
      <c r="B94" s="391"/>
      <c r="C94" s="391"/>
      <c r="D94" s="391"/>
      <c r="E94" s="391"/>
      <c r="F94" s="391"/>
      <c r="G94" s="391"/>
      <c r="H94" s="391"/>
      <c r="I94" s="391"/>
      <c r="J94" s="391"/>
      <c r="K94" s="391"/>
      <c r="L94" s="391"/>
      <c r="M94" s="391"/>
      <c r="N94" s="391"/>
      <c r="O94" s="391"/>
      <c r="P94" s="391"/>
      <c r="AR94" s="1145"/>
      <c r="AS94" s="1145"/>
      <c r="AT94" s="1187"/>
      <c r="AU94" s="1145"/>
    </row>
    <row r="95" spans="1:47" x14ac:dyDescent="0.45">
      <c r="A95" s="392"/>
      <c r="B95" s="391"/>
      <c r="C95" s="391"/>
      <c r="D95" s="391"/>
      <c r="E95" s="391"/>
      <c r="F95" s="391"/>
      <c r="G95" s="391"/>
      <c r="H95" s="391"/>
      <c r="I95" s="391"/>
      <c r="J95" s="391"/>
      <c r="K95" s="391"/>
      <c r="L95" s="391"/>
      <c r="M95" s="391"/>
      <c r="N95" s="391"/>
      <c r="O95" s="391"/>
      <c r="P95" s="391"/>
      <c r="AR95" s="1145"/>
      <c r="AS95" s="1145"/>
      <c r="AT95" s="1187"/>
      <c r="AU95" s="1145"/>
    </row>
    <row r="96" spans="1:47" x14ac:dyDescent="0.45">
      <c r="A96" s="392"/>
      <c r="B96" s="391"/>
      <c r="C96" s="391"/>
      <c r="D96" s="391"/>
      <c r="E96" s="391"/>
      <c r="F96" s="391"/>
      <c r="G96" s="391"/>
      <c r="H96" s="391"/>
      <c r="I96" s="391"/>
      <c r="J96" s="391"/>
      <c r="K96" s="391"/>
      <c r="L96" s="391"/>
      <c r="M96" s="391"/>
      <c r="N96" s="391"/>
      <c r="O96" s="391"/>
      <c r="P96" s="391"/>
      <c r="AR96" s="1145"/>
      <c r="AS96" s="1145"/>
      <c r="AT96" s="1187"/>
      <c r="AU96" s="1145"/>
    </row>
    <row r="97" spans="1:47" x14ac:dyDescent="0.45">
      <c r="A97" s="392"/>
      <c r="B97" s="391"/>
      <c r="C97" s="391"/>
      <c r="D97" s="391"/>
      <c r="E97" s="391"/>
      <c r="F97" s="391"/>
      <c r="G97" s="391"/>
      <c r="H97" s="391"/>
      <c r="I97" s="391"/>
      <c r="J97" s="391"/>
      <c r="K97" s="391"/>
      <c r="L97" s="391"/>
      <c r="M97" s="391"/>
      <c r="N97" s="391"/>
      <c r="O97" s="391"/>
      <c r="P97" s="391"/>
      <c r="AR97" s="1145"/>
      <c r="AS97" s="1145"/>
      <c r="AT97" s="1187"/>
      <c r="AU97" s="1145"/>
    </row>
    <row r="98" spans="1:47" x14ac:dyDescent="0.45">
      <c r="A98" s="392"/>
      <c r="B98" s="391"/>
      <c r="C98" s="391"/>
      <c r="D98" s="391"/>
      <c r="E98" s="391"/>
      <c r="F98" s="391"/>
      <c r="G98" s="391"/>
      <c r="H98" s="391"/>
      <c r="I98" s="391"/>
      <c r="J98" s="391"/>
      <c r="K98" s="391"/>
      <c r="L98" s="391"/>
      <c r="M98" s="391"/>
      <c r="N98" s="391"/>
      <c r="O98" s="391"/>
      <c r="P98" s="391"/>
      <c r="AR98" s="1145"/>
      <c r="AS98" s="1145"/>
      <c r="AT98" s="1187"/>
      <c r="AU98" s="1145"/>
    </row>
    <row r="99" spans="1:47" x14ac:dyDescent="0.45">
      <c r="A99" s="392"/>
      <c r="B99" s="391"/>
      <c r="C99" s="391"/>
      <c r="D99" s="391"/>
      <c r="E99" s="391"/>
      <c r="F99" s="391"/>
      <c r="G99" s="391"/>
      <c r="H99" s="391"/>
      <c r="I99" s="391"/>
      <c r="J99" s="391"/>
      <c r="K99" s="391"/>
      <c r="L99" s="391"/>
      <c r="M99" s="391"/>
      <c r="N99" s="391"/>
      <c r="O99" s="391"/>
      <c r="P99" s="391"/>
      <c r="AR99" s="1145"/>
      <c r="AS99" s="1145"/>
      <c r="AT99" s="1187"/>
      <c r="AU99" s="1145"/>
    </row>
    <row r="100" spans="1:47" x14ac:dyDescent="0.45">
      <c r="A100" s="392"/>
      <c r="B100" s="391"/>
      <c r="C100" s="391"/>
      <c r="D100" s="391"/>
      <c r="E100" s="391"/>
      <c r="F100" s="391"/>
      <c r="G100" s="391"/>
      <c r="H100" s="391"/>
      <c r="I100" s="391"/>
      <c r="J100" s="391"/>
      <c r="K100" s="391"/>
      <c r="L100" s="391"/>
      <c r="M100" s="391"/>
      <c r="N100" s="391"/>
      <c r="O100" s="391"/>
      <c r="P100" s="391"/>
      <c r="AR100" s="1145"/>
      <c r="AS100" s="1145"/>
      <c r="AT100" s="1187"/>
      <c r="AU100" s="1145"/>
    </row>
    <row r="101" spans="1:47" x14ac:dyDescent="0.45">
      <c r="A101" s="392"/>
      <c r="B101" s="391"/>
      <c r="C101" s="391"/>
      <c r="D101" s="391"/>
      <c r="E101" s="391"/>
      <c r="F101" s="391"/>
      <c r="G101" s="391"/>
      <c r="H101" s="391"/>
      <c r="I101" s="391"/>
      <c r="J101" s="391"/>
      <c r="K101" s="391"/>
      <c r="L101" s="391"/>
      <c r="M101" s="391"/>
      <c r="N101" s="391"/>
      <c r="O101" s="391"/>
      <c r="P101" s="391"/>
      <c r="AR101" s="1145"/>
      <c r="AS101" s="1145"/>
      <c r="AT101" s="1187"/>
      <c r="AU101" s="1145"/>
    </row>
    <row r="102" spans="1:47" x14ac:dyDescent="0.45">
      <c r="A102" s="392"/>
      <c r="B102" s="391"/>
      <c r="C102" s="391"/>
      <c r="D102" s="391"/>
      <c r="E102" s="391"/>
      <c r="F102" s="391"/>
      <c r="G102" s="391"/>
      <c r="H102" s="391"/>
      <c r="I102" s="391"/>
      <c r="J102" s="391"/>
      <c r="K102" s="391"/>
      <c r="L102" s="391"/>
      <c r="M102" s="391"/>
      <c r="N102" s="391"/>
      <c r="O102" s="391"/>
      <c r="P102" s="391"/>
      <c r="AR102" s="1145"/>
      <c r="AS102" s="1145"/>
      <c r="AT102" s="1187"/>
      <c r="AU102" s="1145"/>
    </row>
    <row r="103" spans="1:47" x14ac:dyDescent="0.45">
      <c r="A103" s="392"/>
      <c r="B103" s="391"/>
      <c r="C103" s="391"/>
      <c r="N103" s="391"/>
      <c r="O103" s="391"/>
      <c r="P103" s="391"/>
      <c r="AR103" s="1145"/>
      <c r="AS103" s="1145"/>
      <c r="AT103" s="1187"/>
      <c r="AU103" s="1145"/>
    </row>
    <row r="104" spans="1:47" x14ac:dyDescent="0.45">
      <c r="A104" s="392"/>
      <c r="B104" s="391"/>
      <c r="C104" s="391"/>
      <c r="N104" s="391"/>
      <c r="O104" s="391"/>
      <c r="P104" s="391"/>
      <c r="AR104" s="1145"/>
      <c r="AS104" s="1145"/>
      <c r="AT104" s="1187"/>
      <c r="AU104" s="1145"/>
    </row>
    <row r="105" spans="1:47" x14ac:dyDescent="0.45">
      <c r="A105" s="392"/>
      <c r="B105" s="391"/>
      <c r="C105" s="391"/>
      <c r="N105" s="391"/>
      <c r="O105" s="391"/>
      <c r="P105" s="391"/>
      <c r="AR105" s="1145"/>
      <c r="AS105" s="1145"/>
      <c r="AT105" s="1187"/>
      <c r="AU105" s="1145"/>
    </row>
    <row r="106" spans="1:47" x14ac:dyDescent="0.45">
      <c r="A106" s="392"/>
      <c r="B106" s="391"/>
      <c r="C106" s="391"/>
      <c r="N106" s="391"/>
      <c r="O106" s="391"/>
      <c r="P106" s="391"/>
      <c r="AR106" s="1145"/>
      <c r="AS106" s="1145"/>
      <c r="AT106" s="1187"/>
      <c r="AU106" s="1145"/>
    </row>
    <row r="107" spans="1:47" x14ac:dyDescent="0.45">
      <c r="A107" s="392"/>
      <c r="B107" s="391"/>
      <c r="C107" s="391"/>
      <c r="N107" s="391"/>
      <c r="O107" s="391"/>
      <c r="P107" s="391"/>
      <c r="AR107" s="1145"/>
      <c r="AS107" s="1145"/>
      <c r="AT107" s="1187"/>
      <c r="AU107" s="1145"/>
    </row>
    <row r="108" spans="1:47" x14ac:dyDescent="0.45">
      <c r="A108" s="392"/>
      <c r="B108" s="391"/>
      <c r="C108" s="391"/>
      <c r="N108" s="391"/>
      <c r="O108" s="391"/>
      <c r="P108" s="391"/>
      <c r="AR108" s="1145"/>
      <c r="AS108" s="1145"/>
      <c r="AT108" s="1187"/>
      <c r="AU108" s="1145"/>
    </row>
    <row r="109" spans="1:47" x14ac:dyDescent="0.45">
      <c r="A109" s="392"/>
      <c r="B109" s="391"/>
      <c r="C109" s="391"/>
      <c r="N109" s="391"/>
      <c r="O109" s="391"/>
      <c r="P109" s="391"/>
      <c r="AR109" s="1145"/>
      <c r="AS109" s="1145"/>
      <c r="AT109" s="1187"/>
      <c r="AU109" s="1145"/>
    </row>
    <row r="110" spans="1:47" x14ac:dyDescent="0.45">
      <c r="A110" s="392"/>
      <c r="B110" s="391"/>
      <c r="C110" s="391"/>
      <c r="N110" s="391"/>
      <c r="O110" s="391"/>
      <c r="P110" s="391"/>
      <c r="AR110" s="1145"/>
      <c r="AS110" s="1145"/>
      <c r="AT110" s="1187"/>
      <c r="AU110" s="1145"/>
    </row>
    <row r="111" spans="1:47" x14ac:dyDescent="0.45">
      <c r="AR111" s="1145"/>
      <c r="AS111" s="1145"/>
      <c r="AT111" s="1187"/>
      <c r="AU111" s="1145"/>
    </row>
    <row r="112" spans="1:47" x14ac:dyDescent="0.45">
      <c r="AR112" s="1145"/>
      <c r="AS112" s="1145"/>
      <c r="AT112" s="1187"/>
      <c r="AU112" s="1145"/>
    </row>
    <row r="113" spans="44:47" x14ac:dyDescent="0.45">
      <c r="AR113" s="1145"/>
      <c r="AS113" s="1145"/>
      <c r="AT113" s="1187"/>
      <c r="AU113" s="1145"/>
    </row>
    <row r="114" spans="44:47" x14ac:dyDescent="0.45">
      <c r="AR114" s="1145"/>
      <c r="AS114" s="1145"/>
      <c r="AT114" s="1187"/>
      <c r="AU114" s="1145"/>
    </row>
    <row r="115" spans="44:47" x14ac:dyDescent="0.45">
      <c r="AR115" s="1145"/>
      <c r="AS115" s="1145"/>
      <c r="AT115" s="1187"/>
      <c r="AU115" s="1145"/>
    </row>
    <row r="116" spans="44:47" x14ac:dyDescent="0.45">
      <c r="AR116" s="1145"/>
      <c r="AS116" s="1145"/>
      <c r="AT116" s="1187"/>
      <c r="AU116" s="1145"/>
    </row>
    <row r="117" spans="44:47" x14ac:dyDescent="0.45">
      <c r="AR117" s="1145"/>
      <c r="AS117" s="1145"/>
      <c r="AT117" s="1187"/>
      <c r="AU117" s="1145"/>
    </row>
    <row r="118" spans="44:47" x14ac:dyDescent="0.45">
      <c r="AR118" s="1145"/>
      <c r="AS118" s="1145"/>
      <c r="AT118" s="1187"/>
      <c r="AU118" s="1145"/>
    </row>
    <row r="119" spans="44:47" x14ac:dyDescent="0.45">
      <c r="AR119" s="1145"/>
      <c r="AS119" s="1145"/>
      <c r="AT119" s="1187"/>
      <c r="AU119" s="1145"/>
    </row>
    <row r="120" spans="44:47" x14ac:dyDescent="0.45">
      <c r="AR120" s="1145"/>
      <c r="AS120" s="1145"/>
      <c r="AT120" s="1187"/>
      <c r="AU120" s="1145"/>
    </row>
    <row r="121" spans="44:47" x14ac:dyDescent="0.45">
      <c r="AR121" s="1145"/>
      <c r="AS121" s="1145"/>
      <c r="AT121" s="1187"/>
      <c r="AU121" s="1145"/>
    </row>
    <row r="122" spans="44:47" x14ac:dyDescent="0.45">
      <c r="AR122" s="1145"/>
      <c r="AS122" s="1145"/>
      <c r="AT122" s="1187"/>
      <c r="AU122" s="1145"/>
    </row>
    <row r="123" spans="44:47" x14ac:dyDescent="0.45">
      <c r="AR123" s="1145"/>
      <c r="AS123" s="1145"/>
      <c r="AT123" s="1187"/>
      <c r="AU123" s="1145"/>
    </row>
    <row r="124" spans="44:47" x14ac:dyDescent="0.45">
      <c r="AR124" s="1145"/>
      <c r="AS124" s="1145"/>
      <c r="AT124" s="1187"/>
      <c r="AU124" s="1145"/>
    </row>
    <row r="125" spans="44:47" x14ac:dyDescent="0.45">
      <c r="AR125" s="1145"/>
      <c r="AS125" s="1145"/>
      <c r="AT125" s="1187"/>
      <c r="AU125" s="1145"/>
    </row>
    <row r="126" spans="44:47" x14ac:dyDescent="0.45">
      <c r="AR126" s="1145"/>
      <c r="AS126" s="1145"/>
      <c r="AT126" s="1187"/>
      <c r="AU126" s="1145"/>
    </row>
    <row r="127" spans="44:47" x14ac:dyDescent="0.45">
      <c r="AR127" s="1145"/>
      <c r="AS127" s="1145"/>
      <c r="AT127" s="1187"/>
      <c r="AU127" s="1145"/>
    </row>
    <row r="128" spans="44:47" x14ac:dyDescent="0.45">
      <c r="AR128" s="1145"/>
      <c r="AS128" s="1145"/>
      <c r="AT128" s="1187"/>
      <c r="AU128" s="1145"/>
    </row>
    <row r="129" spans="44:47" x14ac:dyDescent="0.45">
      <c r="AR129" s="1145"/>
      <c r="AS129" s="1145"/>
      <c r="AT129" s="1187"/>
      <c r="AU129" s="1145"/>
    </row>
    <row r="130" spans="44:47" x14ac:dyDescent="0.45">
      <c r="AR130" s="1145"/>
      <c r="AS130" s="1145"/>
      <c r="AT130" s="1187"/>
      <c r="AU130" s="1145"/>
    </row>
    <row r="131" spans="44:47" x14ac:dyDescent="0.45">
      <c r="AR131" s="1145"/>
      <c r="AS131" s="1145"/>
      <c r="AT131" s="1187"/>
      <c r="AU131" s="1145"/>
    </row>
    <row r="132" spans="44:47" x14ac:dyDescent="0.45">
      <c r="AR132" s="1145"/>
      <c r="AS132" s="1145"/>
      <c r="AT132" s="1187"/>
      <c r="AU132" s="1145"/>
    </row>
    <row r="133" spans="44:47" x14ac:dyDescent="0.45">
      <c r="AR133" s="1145"/>
      <c r="AS133" s="1145"/>
      <c r="AT133" s="1187"/>
      <c r="AU133" s="1145"/>
    </row>
    <row r="134" spans="44:47" x14ac:dyDescent="0.45">
      <c r="AR134" s="1145"/>
      <c r="AS134" s="1145"/>
      <c r="AT134" s="1187"/>
      <c r="AU134" s="1145"/>
    </row>
    <row r="135" spans="44:47" x14ac:dyDescent="0.45">
      <c r="AR135" s="1145"/>
      <c r="AS135" s="1145"/>
      <c r="AT135" s="1187"/>
      <c r="AU135" s="1145"/>
    </row>
    <row r="136" spans="44:47" x14ac:dyDescent="0.45">
      <c r="AR136" s="1145"/>
      <c r="AS136" s="1145"/>
      <c r="AT136" s="1187"/>
      <c r="AU136" s="1145"/>
    </row>
    <row r="137" spans="44:47" x14ac:dyDescent="0.45">
      <c r="AR137" s="1145"/>
      <c r="AS137" s="1145"/>
      <c r="AT137" s="1187"/>
      <c r="AU137" s="1145"/>
    </row>
    <row r="138" spans="44:47" x14ac:dyDescent="0.45">
      <c r="AR138" s="1145"/>
      <c r="AS138" s="1145"/>
      <c r="AT138" s="1187"/>
      <c r="AU138" s="1145"/>
    </row>
    <row r="139" spans="44:47" x14ac:dyDescent="0.45">
      <c r="AR139" s="1145"/>
      <c r="AS139" s="1145"/>
      <c r="AT139" s="1187"/>
      <c r="AU139" s="1145"/>
    </row>
    <row r="140" spans="44:47" x14ac:dyDescent="0.45">
      <c r="AR140" s="1145"/>
      <c r="AS140" s="1145"/>
      <c r="AT140" s="1187"/>
      <c r="AU140" s="1145"/>
    </row>
    <row r="141" spans="44:47" x14ac:dyDescent="0.45">
      <c r="AR141" s="1145"/>
      <c r="AS141" s="1145"/>
      <c r="AT141" s="1187"/>
      <c r="AU141" s="1145"/>
    </row>
    <row r="142" spans="44:47" x14ac:dyDescent="0.45">
      <c r="AR142" s="1145"/>
      <c r="AS142" s="1145"/>
      <c r="AT142" s="1187"/>
      <c r="AU142" s="1145"/>
    </row>
    <row r="143" spans="44:47" x14ac:dyDescent="0.45">
      <c r="AR143" s="1145"/>
      <c r="AS143" s="1145"/>
      <c r="AT143" s="1187"/>
      <c r="AU143" s="1145"/>
    </row>
    <row r="144" spans="44:47" x14ac:dyDescent="0.45">
      <c r="AR144" s="1145"/>
      <c r="AS144" s="1145"/>
      <c r="AT144" s="1187"/>
      <c r="AU144" s="1145"/>
    </row>
    <row r="145" spans="44:47" x14ac:dyDescent="0.45">
      <c r="AR145" s="1145"/>
      <c r="AS145" s="1145"/>
      <c r="AT145" s="1187"/>
      <c r="AU145" s="1145"/>
    </row>
    <row r="146" spans="44:47" x14ac:dyDescent="0.45">
      <c r="AR146" s="1145"/>
      <c r="AS146" s="1145"/>
      <c r="AT146" s="1187"/>
      <c r="AU146" s="1145"/>
    </row>
    <row r="147" spans="44:47" x14ac:dyDescent="0.45">
      <c r="AR147" s="1145"/>
      <c r="AS147" s="1145"/>
      <c r="AT147" s="1187"/>
      <c r="AU147" s="1145"/>
    </row>
    <row r="148" spans="44:47" x14ac:dyDescent="0.45">
      <c r="AR148" s="1145"/>
      <c r="AS148" s="1145"/>
      <c r="AT148" s="1187"/>
      <c r="AU148" s="1145"/>
    </row>
    <row r="149" spans="44:47" x14ac:dyDescent="0.45">
      <c r="AR149" s="1145"/>
      <c r="AS149" s="1145"/>
      <c r="AT149" s="1187"/>
      <c r="AU149" s="1145"/>
    </row>
    <row r="150" spans="44:47" x14ac:dyDescent="0.45">
      <c r="AR150" s="1145"/>
      <c r="AS150" s="1145"/>
      <c r="AT150" s="1187"/>
      <c r="AU150" s="1145"/>
    </row>
    <row r="151" spans="44:47" x14ac:dyDescent="0.45">
      <c r="AR151" s="1145"/>
      <c r="AS151" s="1145"/>
      <c r="AT151" s="1187"/>
      <c r="AU151" s="1145"/>
    </row>
    <row r="152" spans="44:47" x14ac:dyDescent="0.45">
      <c r="AR152" s="1145"/>
      <c r="AS152" s="1145"/>
      <c r="AT152" s="1187"/>
      <c r="AU152" s="1145"/>
    </row>
    <row r="153" spans="44:47" x14ac:dyDescent="0.45">
      <c r="AR153" s="1145"/>
      <c r="AS153" s="1145"/>
      <c r="AT153" s="1187"/>
      <c r="AU153" s="1145"/>
    </row>
    <row r="154" spans="44:47" x14ac:dyDescent="0.45">
      <c r="AR154" s="1145"/>
      <c r="AS154" s="1145"/>
      <c r="AT154" s="1187"/>
      <c r="AU154" s="1145"/>
    </row>
    <row r="155" spans="44:47" x14ac:dyDescent="0.45">
      <c r="AR155" s="1145"/>
      <c r="AS155" s="1145"/>
      <c r="AT155" s="1187"/>
      <c r="AU155" s="1145"/>
    </row>
    <row r="156" spans="44:47" x14ac:dyDescent="0.45">
      <c r="AR156" s="1145"/>
      <c r="AS156" s="1145"/>
      <c r="AT156" s="1187"/>
      <c r="AU156" s="1145"/>
    </row>
    <row r="157" spans="44:47" x14ac:dyDescent="0.45">
      <c r="AR157" s="1145"/>
      <c r="AS157" s="1145"/>
      <c r="AT157" s="1187"/>
      <c r="AU157" s="1145"/>
    </row>
    <row r="158" spans="44:47" x14ac:dyDescent="0.45">
      <c r="AR158" s="1145"/>
      <c r="AS158" s="1145"/>
      <c r="AT158" s="1187"/>
      <c r="AU158" s="1145"/>
    </row>
    <row r="159" spans="44:47" x14ac:dyDescent="0.45">
      <c r="AR159" s="1145"/>
      <c r="AS159" s="1145"/>
      <c r="AT159" s="1187"/>
      <c r="AU159" s="1145"/>
    </row>
    <row r="160" spans="44:47" x14ac:dyDescent="0.45">
      <c r="AR160" s="1145"/>
      <c r="AS160" s="1145"/>
      <c r="AT160" s="1187"/>
      <c r="AU160" s="1145"/>
    </row>
    <row r="161" spans="44:47" x14ac:dyDescent="0.45">
      <c r="AR161" s="1145"/>
      <c r="AS161" s="1145"/>
      <c r="AT161" s="1187"/>
      <c r="AU161" s="1145"/>
    </row>
    <row r="162" spans="44:47" x14ac:dyDescent="0.45">
      <c r="AR162" s="1145"/>
      <c r="AS162" s="1145"/>
      <c r="AT162" s="1187"/>
      <c r="AU162" s="1145"/>
    </row>
    <row r="163" spans="44:47" x14ac:dyDescent="0.45">
      <c r="AR163" s="1145"/>
      <c r="AS163" s="1145"/>
      <c r="AT163" s="1187"/>
      <c r="AU163" s="1145"/>
    </row>
    <row r="164" spans="44:47" x14ac:dyDescent="0.45">
      <c r="AR164" s="1145"/>
      <c r="AS164" s="1145"/>
      <c r="AT164" s="1187"/>
      <c r="AU164" s="1145"/>
    </row>
    <row r="165" spans="44:47" x14ac:dyDescent="0.45">
      <c r="AR165" s="1145"/>
      <c r="AS165" s="1145"/>
      <c r="AT165" s="1187"/>
      <c r="AU165" s="1145"/>
    </row>
    <row r="166" spans="44:47" x14ac:dyDescent="0.45">
      <c r="AR166" s="1145"/>
      <c r="AS166" s="1145"/>
      <c r="AT166" s="1187"/>
      <c r="AU166" s="1145"/>
    </row>
    <row r="167" spans="44:47" x14ac:dyDescent="0.45">
      <c r="AR167" s="1145"/>
      <c r="AS167" s="1145"/>
      <c r="AT167" s="1187"/>
      <c r="AU167" s="1145"/>
    </row>
    <row r="168" spans="44:47" x14ac:dyDescent="0.45">
      <c r="AR168" s="1145"/>
      <c r="AS168" s="1145"/>
      <c r="AT168" s="1187"/>
      <c r="AU168" s="1145"/>
    </row>
    <row r="169" spans="44:47" x14ac:dyDescent="0.45">
      <c r="AR169" s="1145"/>
      <c r="AS169" s="1145"/>
      <c r="AT169" s="1187"/>
      <c r="AU169" s="1145"/>
    </row>
    <row r="170" spans="44:47" x14ac:dyDescent="0.45">
      <c r="AR170" s="1145"/>
      <c r="AS170" s="1145"/>
      <c r="AT170" s="1187"/>
      <c r="AU170" s="1145"/>
    </row>
    <row r="171" spans="44:47" x14ac:dyDescent="0.45">
      <c r="AR171" s="1145"/>
      <c r="AS171" s="1145"/>
      <c r="AT171" s="1187"/>
      <c r="AU171" s="1145"/>
    </row>
    <row r="172" spans="44:47" x14ac:dyDescent="0.45">
      <c r="AR172" s="1145"/>
      <c r="AS172" s="1145"/>
      <c r="AT172" s="1187"/>
      <c r="AU172" s="1145"/>
    </row>
    <row r="173" spans="44:47" x14ac:dyDescent="0.45">
      <c r="AR173" s="1145"/>
      <c r="AS173" s="1145"/>
      <c r="AT173" s="1187"/>
      <c r="AU173" s="1145"/>
    </row>
    <row r="174" spans="44:47" x14ac:dyDescent="0.45">
      <c r="AR174" s="1145"/>
      <c r="AS174" s="1145"/>
      <c r="AT174" s="1187"/>
      <c r="AU174" s="1145"/>
    </row>
    <row r="175" spans="44:47" x14ac:dyDescent="0.45">
      <c r="AR175" s="1145"/>
      <c r="AS175" s="1145"/>
      <c r="AT175" s="1187"/>
      <c r="AU175" s="1145"/>
    </row>
    <row r="176" spans="44:47" x14ac:dyDescent="0.45">
      <c r="AR176" s="1145"/>
      <c r="AS176" s="1145"/>
      <c r="AT176" s="1187"/>
      <c r="AU176" s="1145"/>
    </row>
    <row r="177" spans="44:47" x14ac:dyDescent="0.45">
      <c r="AR177" s="1145"/>
      <c r="AS177" s="1145"/>
      <c r="AT177" s="1187"/>
      <c r="AU177" s="1145"/>
    </row>
    <row r="178" spans="44:47" x14ac:dyDescent="0.45">
      <c r="AR178" s="1145"/>
      <c r="AS178" s="1145"/>
      <c r="AT178" s="1187"/>
      <c r="AU178" s="1145"/>
    </row>
    <row r="179" spans="44:47" x14ac:dyDescent="0.45">
      <c r="AR179" s="1145"/>
      <c r="AS179" s="1145"/>
      <c r="AT179" s="1187"/>
      <c r="AU179" s="1145"/>
    </row>
    <row r="180" spans="44:47" x14ac:dyDescent="0.45">
      <c r="AR180" s="1145"/>
      <c r="AS180" s="1145"/>
      <c r="AT180" s="1187"/>
      <c r="AU180" s="1145"/>
    </row>
    <row r="181" spans="44:47" x14ac:dyDescent="0.45">
      <c r="AR181" s="1145"/>
      <c r="AS181" s="1145"/>
      <c r="AT181" s="1187"/>
      <c r="AU181" s="1145"/>
    </row>
    <row r="182" spans="44:47" x14ac:dyDescent="0.45">
      <c r="AR182" s="1145"/>
      <c r="AS182" s="1145"/>
      <c r="AT182" s="1187"/>
      <c r="AU182" s="1145"/>
    </row>
    <row r="183" spans="44:47" x14ac:dyDescent="0.45">
      <c r="AR183" s="1145"/>
      <c r="AS183" s="1145"/>
      <c r="AT183" s="1187"/>
      <c r="AU183" s="1145"/>
    </row>
    <row r="184" spans="44:47" x14ac:dyDescent="0.45">
      <c r="AR184" s="1145"/>
      <c r="AS184" s="1145"/>
      <c r="AT184" s="1187"/>
      <c r="AU184" s="1145"/>
    </row>
    <row r="185" spans="44:47" x14ac:dyDescent="0.45">
      <c r="AR185" s="1145"/>
      <c r="AS185" s="1145"/>
      <c r="AT185" s="1187"/>
      <c r="AU185" s="1145"/>
    </row>
    <row r="186" spans="44:47" x14ac:dyDescent="0.45">
      <c r="AR186" s="1145"/>
      <c r="AS186" s="1145"/>
      <c r="AT186" s="1187"/>
      <c r="AU186" s="1145"/>
    </row>
    <row r="187" spans="44:47" x14ac:dyDescent="0.45">
      <c r="AR187" s="1145"/>
      <c r="AS187" s="1145"/>
      <c r="AT187" s="1187"/>
      <c r="AU187" s="1145"/>
    </row>
    <row r="188" spans="44:47" x14ac:dyDescent="0.45">
      <c r="AR188" s="1145"/>
      <c r="AS188" s="1145"/>
      <c r="AT188" s="1187"/>
      <c r="AU188" s="1145"/>
    </row>
    <row r="189" spans="44:47" x14ac:dyDescent="0.45">
      <c r="AR189" s="1145"/>
      <c r="AS189" s="1145"/>
      <c r="AT189" s="1187"/>
      <c r="AU189" s="1145"/>
    </row>
    <row r="190" spans="44:47" x14ac:dyDescent="0.45">
      <c r="AR190" s="1145"/>
      <c r="AS190" s="1145"/>
      <c r="AT190" s="1187"/>
      <c r="AU190" s="1145"/>
    </row>
    <row r="191" spans="44:47" x14ac:dyDescent="0.45">
      <c r="AR191" s="1145"/>
      <c r="AS191" s="1145"/>
      <c r="AT191" s="1187"/>
      <c r="AU191" s="1145"/>
    </row>
    <row r="192" spans="44:47" x14ac:dyDescent="0.45">
      <c r="AR192" s="1145"/>
      <c r="AS192" s="1145"/>
      <c r="AT192" s="1187"/>
      <c r="AU192" s="1145"/>
    </row>
    <row r="193" spans="44:47" x14ac:dyDescent="0.45">
      <c r="AR193" s="1145"/>
      <c r="AS193" s="1145"/>
      <c r="AT193" s="1187"/>
      <c r="AU193" s="1145"/>
    </row>
    <row r="194" spans="44:47" x14ac:dyDescent="0.45">
      <c r="AR194" s="1145"/>
      <c r="AS194" s="1145"/>
      <c r="AT194" s="1187"/>
      <c r="AU194" s="1145"/>
    </row>
    <row r="195" spans="44:47" x14ac:dyDescent="0.45">
      <c r="AR195" s="1145"/>
      <c r="AS195" s="1145"/>
      <c r="AT195" s="1187"/>
      <c r="AU195" s="1145"/>
    </row>
    <row r="196" spans="44:47" x14ac:dyDescent="0.45">
      <c r="AR196" s="1145"/>
      <c r="AS196" s="1145"/>
      <c r="AT196" s="1187"/>
      <c r="AU196" s="1145"/>
    </row>
    <row r="197" spans="44:47" x14ac:dyDescent="0.45">
      <c r="AR197" s="1145"/>
      <c r="AS197" s="1145"/>
      <c r="AT197" s="1187"/>
      <c r="AU197" s="1145"/>
    </row>
    <row r="198" spans="44:47" x14ac:dyDescent="0.45">
      <c r="AR198" s="1145"/>
      <c r="AS198" s="1145"/>
      <c r="AT198" s="1187"/>
      <c r="AU198" s="1145"/>
    </row>
    <row r="199" spans="44:47" x14ac:dyDescent="0.45">
      <c r="AR199" s="1145"/>
      <c r="AS199" s="1145"/>
      <c r="AT199" s="1187"/>
      <c r="AU199" s="1145"/>
    </row>
    <row r="200" spans="44:47" x14ac:dyDescent="0.45">
      <c r="AR200" s="1145"/>
      <c r="AS200" s="1145"/>
      <c r="AT200" s="1187"/>
      <c r="AU200" s="1145"/>
    </row>
    <row r="201" spans="44:47" x14ac:dyDescent="0.45">
      <c r="AR201" s="1145"/>
      <c r="AS201" s="1145"/>
      <c r="AT201" s="1187"/>
      <c r="AU201" s="1145"/>
    </row>
    <row r="202" spans="44:47" x14ac:dyDescent="0.45">
      <c r="AR202" s="1145"/>
      <c r="AS202" s="1145"/>
      <c r="AT202" s="1187"/>
      <c r="AU202" s="1145"/>
    </row>
    <row r="203" spans="44:47" x14ac:dyDescent="0.45">
      <c r="AR203" s="1145"/>
      <c r="AS203" s="1145"/>
      <c r="AT203" s="1187"/>
      <c r="AU203" s="1145"/>
    </row>
    <row r="204" spans="44:47" x14ac:dyDescent="0.45">
      <c r="AR204" s="1145"/>
      <c r="AS204" s="1145"/>
      <c r="AT204" s="1187"/>
      <c r="AU204" s="1145"/>
    </row>
    <row r="205" spans="44:47" x14ac:dyDescent="0.45">
      <c r="AR205" s="1145"/>
      <c r="AS205" s="1145"/>
      <c r="AT205" s="1187"/>
      <c r="AU205" s="1145"/>
    </row>
    <row r="206" spans="44:47" x14ac:dyDescent="0.45">
      <c r="AR206" s="1145"/>
      <c r="AS206" s="1145"/>
      <c r="AT206" s="1187"/>
      <c r="AU206" s="1145"/>
    </row>
    <row r="207" spans="44:47" x14ac:dyDescent="0.45">
      <c r="AR207" s="1145"/>
      <c r="AS207" s="1145"/>
      <c r="AT207" s="1187"/>
      <c r="AU207" s="1145"/>
    </row>
    <row r="208" spans="44:47" x14ac:dyDescent="0.45">
      <c r="AR208" s="1145"/>
      <c r="AS208" s="1145"/>
      <c r="AT208" s="1187"/>
      <c r="AU208" s="1145"/>
    </row>
    <row r="209" spans="44:47" x14ac:dyDescent="0.45">
      <c r="AR209" s="1145"/>
      <c r="AS209" s="1145"/>
      <c r="AT209" s="1187"/>
      <c r="AU209" s="1145"/>
    </row>
    <row r="210" spans="44:47" x14ac:dyDescent="0.45">
      <c r="AR210" s="1145"/>
      <c r="AS210" s="1145"/>
      <c r="AT210" s="1187"/>
      <c r="AU210" s="1145"/>
    </row>
    <row r="211" spans="44:47" x14ac:dyDescent="0.45">
      <c r="AR211" s="1145"/>
      <c r="AS211" s="1145"/>
      <c r="AT211" s="1187"/>
      <c r="AU211" s="1145"/>
    </row>
    <row r="212" spans="44:47" x14ac:dyDescent="0.45">
      <c r="AR212" s="1145"/>
      <c r="AS212" s="1145"/>
      <c r="AT212" s="1187"/>
      <c r="AU212" s="1145"/>
    </row>
    <row r="213" spans="44:47" x14ac:dyDescent="0.45">
      <c r="AR213" s="1145"/>
      <c r="AS213" s="1145"/>
      <c r="AT213" s="1187"/>
      <c r="AU213" s="1145"/>
    </row>
    <row r="214" spans="44:47" x14ac:dyDescent="0.45">
      <c r="AR214" s="1145"/>
      <c r="AS214" s="1145"/>
      <c r="AT214" s="1187"/>
      <c r="AU214" s="1145"/>
    </row>
    <row r="215" spans="44:47" x14ac:dyDescent="0.45">
      <c r="AR215" s="1145"/>
      <c r="AS215" s="1145"/>
      <c r="AT215" s="1187"/>
      <c r="AU215" s="1145"/>
    </row>
    <row r="216" spans="44:47" x14ac:dyDescent="0.45">
      <c r="AR216" s="1145"/>
      <c r="AS216" s="1145"/>
      <c r="AT216" s="1187"/>
      <c r="AU216" s="1145"/>
    </row>
    <row r="217" spans="44:47" x14ac:dyDescent="0.45">
      <c r="AR217" s="1145"/>
      <c r="AS217" s="1145"/>
      <c r="AT217" s="1187"/>
      <c r="AU217" s="1145"/>
    </row>
    <row r="218" spans="44:47" x14ac:dyDescent="0.45">
      <c r="AR218" s="1145"/>
      <c r="AS218" s="1145"/>
      <c r="AT218" s="1187"/>
      <c r="AU218" s="1145"/>
    </row>
    <row r="219" spans="44:47" x14ac:dyDescent="0.45">
      <c r="AR219" s="1145"/>
      <c r="AS219" s="1145"/>
      <c r="AT219" s="1187"/>
      <c r="AU219" s="1145"/>
    </row>
    <row r="220" spans="44:47" x14ac:dyDescent="0.45">
      <c r="AR220" s="1145"/>
      <c r="AS220" s="1145"/>
      <c r="AT220" s="1187"/>
      <c r="AU220" s="1145"/>
    </row>
    <row r="221" spans="44:47" x14ac:dyDescent="0.45">
      <c r="AR221" s="1145"/>
      <c r="AS221" s="1145"/>
      <c r="AT221" s="1187"/>
      <c r="AU221" s="1145"/>
    </row>
    <row r="222" spans="44:47" x14ac:dyDescent="0.45">
      <c r="AR222" s="1145"/>
      <c r="AS222" s="1145"/>
      <c r="AT222" s="1187"/>
      <c r="AU222" s="1145"/>
    </row>
    <row r="223" spans="44:47" x14ac:dyDescent="0.45">
      <c r="AR223" s="1145"/>
      <c r="AS223" s="1145"/>
      <c r="AT223" s="1187"/>
      <c r="AU223" s="1145"/>
    </row>
    <row r="224" spans="44:47" x14ac:dyDescent="0.45">
      <c r="AR224" s="1145"/>
      <c r="AS224" s="1145"/>
      <c r="AT224" s="1187"/>
      <c r="AU224" s="1145"/>
    </row>
    <row r="225" spans="44:47" x14ac:dyDescent="0.45">
      <c r="AR225" s="1145"/>
      <c r="AS225" s="1145"/>
      <c r="AT225" s="1187"/>
      <c r="AU225" s="1145"/>
    </row>
    <row r="226" spans="44:47" x14ac:dyDescent="0.45">
      <c r="AR226" s="1145"/>
      <c r="AS226" s="1145"/>
      <c r="AT226" s="1187"/>
      <c r="AU226" s="1145"/>
    </row>
    <row r="227" spans="44:47" x14ac:dyDescent="0.45">
      <c r="AR227" s="1145"/>
      <c r="AS227" s="1145"/>
      <c r="AT227" s="1187"/>
      <c r="AU227" s="1145"/>
    </row>
    <row r="228" spans="44:47" x14ac:dyDescent="0.45">
      <c r="AR228" s="1145"/>
      <c r="AS228" s="1145"/>
      <c r="AT228" s="1187"/>
      <c r="AU228" s="1145"/>
    </row>
    <row r="229" spans="44:47" x14ac:dyDescent="0.45">
      <c r="AR229" s="1145"/>
      <c r="AS229" s="1145"/>
      <c r="AT229" s="1187"/>
      <c r="AU229" s="1145"/>
    </row>
    <row r="230" spans="44:47" x14ac:dyDescent="0.45">
      <c r="AR230" s="1145"/>
      <c r="AS230" s="1145"/>
      <c r="AT230" s="1187"/>
      <c r="AU230" s="1145"/>
    </row>
    <row r="231" spans="44:47" x14ac:dyDescent="0.45">
      <c r="AR231" s="1145"/>
      <c r="AS231" s="1145"/>
      <c r="AT231" s="1187"/>
      <c r="AU231" s="1145"/>
    </row>
    <row r="232" spans="44:47" x14ac:dyDescent="0.45">
      <c r="AR232" s="1145"/>
      <c r="AS232" s="1145"/>
      <c r="AT232" s="1187"/>
      <c r="AU232" s="1145"/>
    </row>
    <row r="233" spans="44:47" x14ac:dyDescent="0.45">
      <c r="AR233" s="1145"/>
      <c r="AS233" s="1145"/>
      <c r="AT233" s="1187"/>
      <c r="AU233" s="1145"/>
    </row>
    <row r="234" spans="44:47" x14ac:dyDescent="0.45">
      <c r="AR234" s="1145"/>
      <c r="AS234" s="1145"/>
      <c r="AT234" s="1187"/>
      <c r="AU234" s="1145"/>
    </row>
    <row r="235" spans="44:47" x14ac:dyDescent="0.45">
      <c r="AR235" s="1145"/>
      <c r="AS235" s="1145"/>
      <c r="AT235" s="1187"/>
      <c r="AU235" s="1145"/>
    </row>
    <row r="236" spans="44:47" x14ac:dyDescent="0.45">
      <c r="AR236" s="1145"/>
      <c r="AS236" s="1145"/>
      <c r="AT236" s="1187"/>
      <c r="AU236" s="1145"/>
    </row>
    <row r="237" spans="44:47" x14ac:dyDescent="0.45">
      <c r="AR237" s="1145"/>
      <c r="AS237" s="1145"/>
      <c r="AT237" s="1187"/>
      <c r="AU237" s="1145"/>
    </row>
    <row r="238" spans="44:47" x14ac:dyDescent="0.45">
      <c r="AR238" s="1145"/>
      <c r="AS238" s="1145"/>
      <c r="AT238" s="1187"/>
      <c r="AU238" s="1145"/>
    </row>
    <row r="239" spans="44:47" x14ac:dyDescent="0.45">
      <c r="AR239" s="1145"/>
      <c r="AS239" s="1145"/>
      <c r="AT239" s="1187"/>
      <c r="AU239" s="1145"/>
    </row>
    <row r="240" spans="44:47" x14ac:dyDescent="0.45">
      <c r="AR240" s="1145"/>
      <c r="AS240" s="1145"/>
      <c r="AT240" s="1187"/>
      <c r="AU240" s="1145"/>
    </row>
    <row r="241" spans="44:47" x14ac:dyDescent="0.45">
      <c r="AR241" s="1145"/>
      <c r="AS241" s="1145"/>
      <c r="AT241" s="1187"/>
      <c r="AU241" s="1145"/>
    </row>
    <row r="242" spans="44:47" x14ac:dyDescent="0.45">
      <c r="AR242" s="1145"/>
      <c r="AS242" s="1145"/>
      <c r="AT242" s="1187"/>
      <c r="AU242" s="1145"/>
    </row>
    <row r="243" spans="44:47" x14ac:dyDescent="0.45">
      <c r="AR243" s="1145"/>
      <c r="AS243" s="1145"/>
      <c r="AT243" s="1187"/>
      <c r="AU243" s="1145"/>
    </row>
    <row r="244" spans="44:47" x14ac:dyDescent="0.45">
      <c r="AR244" s="1145"/>
      <c r="AS244" s="1145"/>
      <c r="AT244" s="1187"/>
      <c r="AU244" s="1145"/>
    </row>
    <row r="245" spans="44:47" x14ac:dyDescent="0.45">
      <c r="AR245" s="1145"/>
      <c r="AS245" s="1145"/>
      <c r="AT245" s="1187"/>
      <c r="AU245" s="1145"/>
    </row>
    <row r="246" spans="44:47" x14ac:dyDescent="0.45">
      <c r="AR246" s="1145"/>
      <c r="AS246" s="1145"/>
      <c r="AT246" s="1187"/>
      <c r="AU246" s="1145"/>
    </row>
    <row r="247" spans="44:47" x14ac:dyDescent="0.45">
      <c r="AR247" s="1145"/>
      <c r="AS247" s="1145"/>
      <c r="AT247" s="1187"/>
      <c r="AU247" s="1145"/>
    </row>
    <row r="248" spans="44:47" x14ac:dyDescent="0.45">
      <c r="AR248" s="1145"/>
      <c r="AS248" s="1145"/>
      <c r="AT248" s="1187"/>
      <c r="AU248" s="1145"/>
    </row>
    <row r="249" spans="44:47" x14ac:dyDescent="0.45">
      <c r="AR249" s="1145"/>
      <c r="AS249" s="1145"/>
      <c r="AT249" s="1187"/>
      <c r="AU249" s="1145"/>
    </row>
    <row r="250" spans="44:47" x14ac:dyDescent="0.45">
      <c r="AR250" s="1145"/>
      <c r="AS250" s="1145"/>
      <c r="AT250" s="1187"/>
      <c r="AU250" s="1145"/>
    </row>
    <row r="251" spans="44:47" x14ac:dyDescent="0.45">
      <c r="AR251" s="1145"/>
      <c r="AS251" s="1145"/>
      <c r="AT251" s="1187"/>
      <c r="AU251" s="1145"/>
    </row>
    <row r="252" spans="44:47" x14ac:dyDescent="0.45">
      <c r="AR252" s="1145"/>
      <c r="AS252" s="1145"/>
      <c r="AT252" s="1187"/>
      <c r="AU252" s="1145"/>
    </row>
    <row r="253" spans="44:47" x14ac:dyDescent="0.45">
      <c r="AR253" s="1145"/>
      <c r="AS253" s="1145"/>
      <c r="AT253" s="1187"/>
      <c r="AU253" s="1145"/>
    </row>
    <row r="254" spans="44:47" x14ac:dyDescent="0.45">
      <c r="AR254" s="1145"/>
      <c r="AS254" s="1145"/>
      <c r="AT254" s="1187"/>
      <c r="AU254" s="1145"/>
    </row>
    <row r="255" spans="44:47" x14ac:dyDescent="0.45">
      <c r="AR255" s="1145"/>
      <c r="AS255" s="1145"/>
      <c r="AT255" s="1187"/>
      <c r="AU255" s="1145"/>
    </row>
    <row r="256" spans="44:47" x14ac:dyDescent="0.45">
      <c r="AR256" s="1145"/>
      <c r="AS256" s="1145"/>
      <c r="AT256" s="1187"/>
      <c r="AU256" s="1145"/>
    </row>
    <row r="257" spans="44:47" x14ac:dyDescent="0.45">
      <c r="AR257" s="1145"/>
      <c r="AS257" s="1145"/>
      <c r="AT257" s="1187"/>
      <c r="AU257" s="1145"/>
    </row>
    <row r="258" spans="44:47" x14ac:dyDescent="0.45">
      <c r="AR258" s="1145"/>
      <c r="AS258" s="1145"/>
      <c r="AT258" s="1187"/>
      <c r="AU258" s="1145"/>
    </row>
    <row r="259" spans="44:47" x14ac:dyDescent="0.45">
      <c r="AR259" s="1145"/>
      <c r="AS259" s="1145"/>
      <c r="AT259" s="1187"/>
      <c r="AU259" s="1145"/>
    </row>
    <row r="260" spans="44:47" x14ac:dyDescent="0.45">
      <c r="AR260" s="1145"/>
      <c r="AS260" s="1145"/>
      <c r="AT260" s="1187"/>
      <c r="AU260" s="1145"/>
    </row>
    <row r="261" spans="44:47" x14ac:dyDescent="0.45">
      <c r="AR261" s="1145"/>
      <c r="AS261" s="1145"/>
      <c r="AT261" s="1187"/>
      <c r="AU261" s="1145"/>
    </row>
    <row r="262" spans="44:47" x14ac:dyDescent="0.45">
      <c r="AR262" s="1145"/>
      <c r="AS262" s="1145"/>
      <c r="AT262" s="1187"/>
      <c r="AU262" s="1145"/>
    </row>
    <row r="263" spans="44:47" x14ac:dyDescent="0.45">
      <c r="AR263" s="1145"/>
      <c r="AS263" s="1145"/>
      <c r="AT263" s="1187"/>
      <c r="AU263" s="1145"/>
    </row>
    <row r="264" spans="44:47" x14ac:dyDescent="0.45">
      <c r="AR264" s="1145"/>
      <c r="AS264" s="1145"/>
      <c r="AT264" s="1187"/>
      <c r="AU264" s="1145"/>
    </row>
    <row r="265" spans="44:47" x14ac:dyDescent="0.45">
      <c r="AR265" s="1145"/>
      <c r="AS265" s="1145"/>
      <c r="AT265" s="1187"/>
      <c r="AU265" s="1145"/>
    </row>
    <row r="266" spans="44:47" x14ac:dyDescent="0.45">
      <c r="AR266" s="1145"/>
      <c r="AS266" s="1145"/>
      <c r="AT266" s="1187"/>
      <c r="AU266" s="1145"/>
    </row>
    <row r="267" spans="44:47" x14ac:dyDescent="0.45">
      <c r="AR267" s="1145"/>
      <c r="AS267" s="1145"/>
      <c r="AT267" s="1187"/>
      <c r="AU267" s="1145"/>
    </row>
    <row r="268" spans="44:47" x14ac:dyDescent="0.45">
      <c r="AR268" s="1145"/>
      <c r="AS268" s="1145"/>
      <c r="AT268" s="1187"/>
      <c r="AU268" s="1145"/>
    </row>
    <row r="269" spans="44:47" x14ac:dyDescent="0.45">
      <c r="AR269" s="1145"/>
      <c r="AS269" s="1145"/>
      <c r="AT269" s="1187"/>
      <c r="AU269" s="1145"/>
    </row>
    <row r="270" spans="44:47" x14ac:dyDescent="0.45">
      <c r="AR270" s="1145"/>
      <c r="AS270" s="1145"/>
      <c r="AT270" s="1187"/>
      <c r="AU270" s="1145"/>
    </row>
  </sheetData>
  <mergeCells count="31">
    <mergeCell ref="A43:Q43"/>
    <mergeCell ref="A45:Q45"/>
    <mergeCell ref="A42:Q42"/>
    <mergeCell ref="C3:C4"/>
    <mergeCell ref="N3:O3"/>
    <mergeCell ref="P3:Q3"/>
    <mergeCell ref="R3:S3"/>
    <mergeCell ref="T3:U3"/>
    <mergeCell ref="A10:A14"/>
    <mergeCell ref="B10:B14"/>
    <mergeCell ref="B3:B4"/>
    <mergeCell ref="A3:A4"/>
    <mergeCell ref="D3:E3"/>
    <mergeCell ref="F3:G3"/>
    <mergeCell ref="H3:I3"/>
    <mergeCell ref="J3:K3"/>
    <mergeCell ref="L3:M3"/>
    <mergeCell ref="A1:Q1"/>
    <mergeCell ref="A41:Q41"/>
    <mergeCell ref="A5:A9"/>
    <mergeCell ref="B5:B9"/>
    <mergeCell ref="A30:A34"/>
    <mergeCell ref="B30:B34"/>
    <mergeCell ref="A25:A29"/>
    <mergeCell ref="B25:B29"/>
    <mergeCell ref="A35:A39"/>
    <mergeCell ref="B35:B39"/>
    <mergeCell ref="A20:A24"/>
    <mergeCell ref="B20:B24"/>
    <mergeCell ref="A15:A19"/>
    <mergeCell ref="B15:B19"/>
  </mergeCells>
  <pageMargins left="0.70866141732283472" right="0.70866141732283472" top="0.55118110236220474" bottom="0.74803149606299213" header="0.31496062992125984" footer="0.31496062992125984"/>
  <pageSetup scale="43" orientation="landscape" r:id="rId1"/>
  <headerFooter>
    <oddFooter>&amp;C10</oddFooter>
  </headerFooter>
  <rowBreaks count="1" manualBreakCount="1">
    <brk id="43" max="1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AL54"/>
  <sheetViews>
    <sheetView view="pageBreakPreview" topLeftCell="A25" zoomScale="60" zoomScaleNormal="60" zoomScalePageLayoutView="70" workbookViewId="0">
      <selection activeCell="A43" sqref="A43:Q43"/>
    </sheetView>
  </sheetViews>
  <sheetFormatPr baseColWidth="10" defaultColWidth="11.44140625" defaultRowHeight="24.6" x14ac:dyDescent="0.45"/>
  <cols>
    <col min="1" max="1" width="15.5546875" style="393" customWidth="1"/>
    <col min="2" max="2" width="23.88671875" style="393" customWidth="1"/>
    <col min="3" max="3" width="25.6640625" style="392" customWidth="1"/>
    <col min="4" max="4" width="13.44140625" style="392" customWidth="1"/>
    <col min="5" max="5" width="13.44140625" style="888" customWidth="1"/>
    <col min="6" max="6" width="13.44140625" style="392" customWidth="1"/>
    <col min="7" max="7" width="13.44140625" style="888" customWidth="1"/>
    <col min="8" max="8" width="13.44140625" style="392" customWidth="1"/>
    <col min="9" max="9" width="13.44140625" style="888" customWidth="1"/>
    <col min="10" max="10" width="13.44140625" style="392" customWidth="1"/>
    <col min="11" max="11" width="13.44140625" style="888" customWidth="1"/>
    <col min="12" max="14" width="13.44140625" style="392" customWidth="1"/>
    <col min="15" max="15" width="13.44140625" style="888" customWidth="1"/>
    <col min="16" max="16" width="13.44140625" style="392" customWidth="1"/>
    <col min="17" max="17" width="13.44140625" style="888" customWidth="1"/>
    <col min="18" max="18" width="13.44140625" style="886" customWidth="1"/>
    <col min="19" max="19" width="13.44140625" style="392" customWidth="1"/>
    <col min="20" max="20" width="17.6640625" style="1213" bestFit="1" customWidth="1"/>
    <col min="21" max="21" width="34.109375" style="1213" customWidth="1"/>
    <col min="22" max="23" width="11.5546875" style="1213" bestFit="1" customWidth="1"/>
    <col min="24" max="24" width="13.33203125" style="1213" bestFit="1" customWidth="1"/>
    <col min="25" max="25" width="11.44140625" style="1213"/>
    <col min="26" max="28" width="11.5546875" style="1213" bestFit="1" customWidth="1"/>
    <col min="29" max="29" width="11.44140625" style="1213"/>
    <col min="30" max="30" width="11.5546875" style="1213" bestFit="1" customWidth="1"/>
    <col min="31" max="31" width="11.44140625" style="1214"/>
    <col min="32" max="32" width="11.5546875" style="1213" bestFit="1" customWidth="1"/>
    <col min="33" max="33" width="11.44140625" style="1213"/>
    <col min="34" max="34" width="11.5546875" style="1213" bestFit="1" customWidth="1"/>
    <col min="35" max="38" width="11.44140625" style="1213"/>
    <col min="39" max="16384" width="11.44140625" style="392"/>
  </cols>
  <sheetData>
    <row r="1" spans="1:34" ht="63" customHeight="1" x14ac:dyDescent="0.45">
      <c r="A1" s="1732" t="s">
        <v>745</v>
      </c>
      <c r="B1" s="1732"/>
      <c r="C1" s="1732"/>
      <c r="D1" s="1732"/>
      <c r="E1" s="1732"/>
      <c r="F1" s="1732"/>
      <c r="G1" s="1732"/>
      <c r="H1" s="1732"/>
      <c r="I1" s="1732"/>
      <c r="J1" s="1732"/>
      <c r="K1" s="1732"/>
      <c r="L1" s="1732"/>
      <c r="M1" s="1732"/>
      <c r="N1" s="1732"/>
      <c r="O1" s="1732"/>
      <c r="P1" s="1732"/>
      <c r="Q1" s="1732"/>
      <c r="R1" s="1732"/>
      <c r="S1" s="771"/>
    </row>
    <row r="2" spans="1:34" ht="21" customHeight="1" thickBot="1" x14ac:dyDescent="0.5"/>
    <row r="3" spans="1:34" ht="46.5" customHeight="1" x14ac:dyDescent="0.45">
      <c r="A3" s="1791" t="s">
        <v>130</v>
      </c>
      <c r="B3" s="1790" t="s">
        <v>190</v>
      </c>
      <c r="C3" s="1788" t="s">
        <v>132</v>
      </c>
      <c r="D3" s="1797" t="s">
        <v>102</v>
      </c>
      <c r="E3" s="1797"/>
      <c r="F3" s="1797" t="s">
        <v>104</v>
      </c>
      <c r="G3" s="1797"/>
      <c r="H3" s="1795" t="s">
        <v>105</v>
      </c>
      <c r="I3" s="1796"/>
      <c r="J3" s="1797" t="s">
        <v>106</v>
      </c>
      <c r="K3" s="1797"/>
      <c r="L3" s="1795" t="s">
        <v>103</v>
      </c>
      <c r="M3" s="1796"/>
      <c r="N3" s="1795" t="s">
        <v>107</v>
      </c>
      <c r="O3" s="1796"/>
      <c r="P3" s="1795" t="s">
        <v>113</v>
      </c>
      <c r="Q3" s="1796"/>
      <c r="R3" s="1786" t="s">
        <v>129</v>
      </c>
      <c r="S3" s="821"/>
    </row>
    <row r="4" spans="1:34" ht="27" customHeight="1" thickBot="1" x14ac:dyDescent="0.5">
      <c r="A4" s="1792"/>
      <c r="B4" s="1759"/>
      <c r="C4" s="1789"/>
      <c r="D4" s="474" t="s">
        <v>87</v>
      </c>
      <c r="E4" s="889" t="s">
        <v>372</v>
      </c>
      <c r="F4" s="474" t="s">
        <v>87</v>
      </c>
      <c r="G4" s="889" t="s">
        <v>372</v>
      </c>
      <c r="H4" s="474" t="s">
        <v>87</v>
      </c>
      <c r="I4" s="889" t="s">
        <v>372</v>
      </c>
      <c r="J4" s="474" t="s">
        <v>87</v>
      </c>
      <c r="K4" s="889" t="s">
        <v>372</v>
      </c>
      <c r="L4" s="474" t="s">
        <v>87</v>
      </c>
      <c r="M4" s="474" t="s">
        <v>372</v>
      </c>
      <c r="N4" s="474" t="s">
        <v>87</v>
      </c>
      <c r="O4" s="889" t="s">
        <v>372</v>
      </c>
      <c r="P4" s="474" t="s">
        <v>87</v>
      </c>
      <c r="Q4" s="889" t="s">
        <v>372</v>
      </c>
      <c r="R4" s="1787"/>
      <c r="S4" s="821"/>
    </row>
    <row r="5" spans="1:34" ht="28.5" customHeight="1" x14ac:dyDescent="0.45">
      <c r="A5" s="1793" t="s">
        <v>139</v>
      </c>
      <c r="B5" s="1755" t="s">
        <v>184</v>
      </c>
      <c r="C5" s="825" t="s">
        <v>439</v>
      </c>
      <c r="D5" s="845">
        <v>11</v>
      </c>
      <c r="E5" s="846">
        <v>11.560693641618498</v>
      </c>
      <c r="F5" s="845">
        <v>136</v>
      </c>
      <c r="G5" s="846">
        <v>8.9663038390284751</v>
      </c>
      <c r="H5" s="845">
        <v>55</v>
      </c>
      <c r="I5" s="846">
        <v>9.9460741940967328</v>
      </c>
      <c r="J5" s="845">
        <v>52</v>
      </c>
      <c r="K5" s="846">
        <v>21.275289978111001</v>
      </c>
      <c r="L5" s="845">
        <v>1</v>
      </c>
      <c r="M5" s="846">
        <v>2.3587687227267367</v>
      </c>
      <c r="N5" s="845" t="s">
        <v>73</v>
      </c>
      <c r="O5" s="846" t="s">
        <v>73</v>
      </c>
      <c r="P5" s="845">
        <v>8</v>
      </c>
      <c r="Q5" s="846">
        <v>4.0407917931518682</v>
      </c>
      <c r="R5" s="849" t="s">
        <v>73</v>
      </c>
      <c r="S5" s="412"/>
    </row>
    <row r="6" spans="1:34" ht="28.5" customHeight="1" x14ac:dyDescent="0.45">
      <c r="A6" s="1793"/>
      <c r="B6" s="1755"/>
      <c r="C6" s="400" t="s">
        <v>588</v>
      </c>
      <c r="D6" s="399">
        <v>15</v>
      </c>
      <c r="E6" s="395">
        <v>15.74125573244063</v>
      </c>
      <c r="F6" s="399">
        <v>125</v>
      </c>
      <c r="G6" s="395">
        <v>8.0948850040636326</v>
      </c>
      <c r="H6" s="399">
        <v>44</v>
      </c>
      <c r="I6" s="395">
        <v>7.7889754133910181</v>
      </c>
      <c r="J6" s="399">
        <v>46</v>
      </c>
      <c r="K6" s="395">
        <v>18.7537711387616</v>
      </c>
      <c r="L6" s="399" t="s">
        <v>73</v>
      </c>
      <c r="M6" s="395" t="s">
        <v>73</v>
      </c>
      <c r="N6" s="399" t="s">
        <v>73</v>
      </c>
      <c r="O6" s="395" t="s">
        <v>73</v>
      </c>
      <c r="P6" s="399">
        <v>9</v>
      </c>
      <c r="Q6" s="395">
        <v>4.4294608361837735</v>
      </c>
      <c r="R6" s="396" t="s">
        <v>73</v>
      </c>
      <c r="S6" s="412"/>
    </row>
    <row r="7" spans="1:34" ht="28.5" customHeight="1" x14ac:dyDescent="0.45">
      <c r="A7" s="1793"/>
      <c r="B7" s="1755"/>
      <c r="C7" s="400" t="s">
        <v>697</v>
      </c>
      <c r="D7" s="399">
        <v>8</v>
      </c>
      <c r="E7" s="395">
        <f>D7/$V$8*100000</f>
        <v>8.3856563348392577</v>
      </c>
      <c r="F7" s="399">
        <v>141</v>
      </c>
      <c r="G7" s="395">
        <f>F7/$X$8*100000</f>
        <v>8.9705498756210993</v>
      </c>
      <c r="H7" s="399">
        <v>56</v>
      </c>
      <c r="I7" s="395">
        <f>H7/$Z$8*100000</f>
        <v>9.7167902665523798</v>
      </c>
      <c r="J7" s="399">
        <v>46</v>
      </c>
      <c r="K7" s="395">
        <f>J7/$AB$8*100000</f>
        <v>18.689993946067176</v>
      </c>
      <c r="L7" s="399" t="s">
        <v>73</v>
      </c>
      <c r="M7" s="395" t="s">
        <v>73</v>
      </c>
      <c r="N7" s="399" t="s">
        <v>73</v>
      </c>
      <c r="O7" s="395" t="s">
        <v>73</v>
      </c>
      <c r="P7" s="399">
        <v>8</v>
      </c>
      <c r="Q7" s="395">
        <f>P7/$AH$8*100000</f>
        <v>3.8372801358397166</v>
      </c>
      <c r="R7" s="396" t="s">
        <v>73</v>
      </c>
      <c r="S7" s="412"/>
      <c r="U7" s="1213">
        <v>2017</v>
      </c>
      <c r="V7" s="1213" t="s">
        <v>322</v>
      </c>
      <c r="X7" s="1213" t="s">
        <v>424</v>
      </c>
      <c r="Z7" s="1213" t="s">
        <v>421</v>
      </c>
      <c r="AB7" s="1213" t="s">
        <v>106</v>
      </c>
      <c r="AD7" s="1213" t="s">
        <v>425</v>
      </c>
      <c r="AF7" s="1213" t="s">
        <v>323</v>
      </c>
      <c r="AH7" s="1213" t="s">
        <v>324</v>
      </c>
    </row>
    <row r="8" spans="1:34" ht="28.5" customHeight="1" x14ac:dyDescent="0.45">
      <c r="A8" s="1793"/>
      <c r="B8" s="1755"/>
      <c r="C8" s="400" t="s">
        <v>589</v>
      </c>
      <c r="D8" s="823">
        <v>17</v>
      </c>
      <c r="E8" s="1388">
        <v>17.80384353563387</v>
      </c>
      <c r="F8" s="823">
        <v>226</v>
      </c>
      <c r="G8" s="1388">
        <v>14.131624198843209</v>
      </c>
      <c r="H8" s="823">
        <v>88</v>
      </c>
      <c r="I8" s="1388">
        <v>14.978799891744128</v>
      </c>
      <c r="J8" s="823">
        <v>69</v>
      </c>
      <c r="K8" s="1388">
        <v>27.946650249697242</v>
      </c>
      <c r="L8" s="823">
        <v>3</v>
      </c>
      <c r="M8" s="1388">
        <v>6.6318861084092315</v>
      </c>
      <c r="N8" s="823" t="s">
        <v>73</v>
      </c>
      <c r="O8" s="1388" t="s">
        <v>73</v>
      </c>
      <c r="P8" s="823">
        <v>9</v>
      </c>
      <c r="Q8" s="1388">
        <v>4.2083606097446928</v>
      </c>
      <c r="R8" s="396" t="s">
        <v>73</v>
      </c>
      <c r="S8" s="412"/>
      <c r="U8" s="1213" t="s">
        <v>191</v>
      </c>
      <c r="V8" s="1213">
        <v>95401</v>
      </c>
      <c r="X8" s="1213">
        <v>1571810</v>
      </c>
      <c r="Z8" s="1213">
        <v>576322</v>
      </c>
      <c r="AB8" s="1213">
        <v>246121</v>
      </c>
      <c r="AD8" s="1213">
        <v>44231</v>
      </c>
      <c r="AF8" s="1213">
        <v>12284</v>
      </c>
      <c r="AH8" s="1213">
        <v>208481</v>
      </c>
    </row>
    <row r="9" spans="1:34" ht="28.5" customHeight="1" x14ac:dyDescent="0.45">
      <c r="A9" s="1794"/>
      <c r="B9" s="1756"/>
      <c r="C9" s="824" t="s">
        <v>696</v>
      </c>
      <c r="D9" s="824">
        <v>15</v>
      </c>
      <c r="E9" s="1191">
        <f>D9/$V$15*100000</f>
        <v>15.700230270043962</v>
      </c>
      <c r="F9" s="824">
        <v>221</v>
      </c>
      <c r="G9" s="1191">
        <f>F9/$X$15*100000</f>
        <v>13.588510391828693</v>
      </c>
      <c r="H9" s="824">
        <v>57</v>
      </c>
      <c r="I9" s="1191">
        <f>H9/$Z$15*100000</f>
        <v>9.5235867498504643</v>
      </c>
      <c r="J9" s="824">
        <v>71</v>
      </c>
      <c r="K9" s="1191">
        <f>J9/$AB$15*100000</f>
        <v>28.67018785030124</v>
      </c>
      <c r="L9" s="824">
        <v>4</v>
      </c>
      <c r="M9" s="1191">
        <f>L9/$AD$15*100000</f>
        <v>8.6454708539563843</v>
      </c>
      <c r="N9" s="824">
        <v>1</v>
      </c>
      <c r="O9" s="1191">
        <f>N9/$AF$15*100000</f>
        <v>7.8290143270962194</v>
      </c>
      <c r="P9" s="824">
        <v>9</v>
      </c>
      <c r="Q9" s="1191">
        <f>P9/$AH$15*100000</f>
        <v>4.1039297407228386</v>
      </c>
      <c r="R9" s="885" t="s">
        <v>73</v>
      </c>
      <c r="S9" s="822"/>
      <c r="U9" s="1213" t="s">
        <v>426</v>
      </c>
      <c r="V9" s="1213">
        <v>47938</v>
      </c>
      <c r="X9" s="1213">
        <v>777112</v>
      </c>
      <c r="Z9" s="1213">
        <v>290681</v>
      </c>
      <c r="AB9" s="1213">
        <v>127769</v>
      </c>
      <c r="AD9" s="1213">
        <v>21464</v>
      </c>
      <c r="AF9" s="1213">
        <v>6483</v>
      </c>
      <c r="AH9" s="1213">
        <v>102659</v>
      </c>
    </row>
    <row r="10" spans="1:34" ht="28.5" customHeight="1" x14ac:dyDescent="0.45">
      <c r="A10" s="1771" t="s">
        <v>141</v>
      </c>
      <c r="B10" s="1754" t="s">
        <v>185</v>
      </c>
      <c r="C10" s="825" t="s">
        <v>439</v>
      </c>
      <c r="D10" s="834">
        <v>19</v>
      </c>
      <c r="E10" s="835">
        <v>19.968470835522858</v>
      </c>
      <c r="F10" s="834">
        <v>166</v>
      </c>
      <c r="G10" s="835">
        <v>10.944164979990639</v>
      </c>
      <c r="H10" s="834">
        <v>52</v>
      </c>
      <c r="I10" s="835">
        <v>9.4035610562369119</v>
      </c>
      <c r="J10" s="834">
        <v>23</v>
      </c>
      <c r="K10" s="835">
        <v>9.41022441339525</v>
      </c>
      <c r="L10" s="834" t="s">
        <v>73</v>
      </c>
      <c r="M10" s="835" t="s">
        <v>73</v>
      </c>
      <c r="N10" s="834" t="s">
        <v>73</v>
      </c>
      <c r="O10" s="835" t="s">
        <v>73</v>
      </c>
      <c r="P10" s="834" t="s">
        <v>73</v>
      </c>
      <c r="Q10" s="835" t="s">
        <v>73</v>
      </c>
      <c r="R10" s="850" t="s">
        <v>73</v>
      </c>
      <c r="S10" s="412"/>
      <c r="U10" s="1213" t="s">
        <v>192</v>
      </c>
      <c r="V10" s="1213">
        <v>47463</v>
      </c>
      <c r="X10" s="1213">
        <v>794698</v>
      </c>
      <c r="Z10" s="1213">
        <v>285641</v>
      </c>
      <c r="AB10" s="1213">
        <v>118352</v>
      </c>
      <c r="AD10" s="1213">
        <v>22767</v>
      </c>
      <c r="AF10" s="1213">
        <v>5801</v>
      </c>
      <c r="AH10" s="1213">
        <v>105822</v>
      </c>
    </row>
    <row r="11" spans="1:34" ht="28.5" customHeight="1" x14ac:dyDescent="0.45">
      <c r="A11" s="1793"/>
      <c r="B11" s="1755"/>
      <c r="C11" s="400" t="s">
        <v>588</v>
      </c>
      <c r="D11" s="399">
        <v>17</v>
      </c>
      <c r="E11" s="395">
        <v>17.84008983009938</v>
      </c>
      <c r="F11" s="399">
        <v>206</v>
      </c>
      <c r="G11" s="395">
        <v>13.340370486696864</v>
      </c>
      <c r="H11" s="399">
        <v>44</v>
      </c>
      <c r="I11" s="395">
        <v>7.7889754133910181</v>
      </c>
      <c r="J11" s="399">
        <v>18</v>
      </c>
      <c r="K11" s="395">
        <v>7.3384321847327989</v>
      </c>
      <c r="L11" s="399" t="s">
        <v>73</v>
      </c>
      <c r="M11" s="395" t="s">
        <v>73</v>
      </c>
      <c r="N11" s="399" t="s">
        <v>73</v>
      </c>
      <c r="O11" s="395" t="s">
        <v>73</v>
      </c>
      <c r="P11" s="399">
        <v>1</v>
      </c>
      <c r="Q11" s="395">
        <v>0.49216231513153041</v>
      </c>
      <c r="R11" s="396" t="s">
        <v>73</v>
      </c>
      <c r="S11" s="412"/>
      <c r="U11" s="1213" t="s">
        <v>580</v>
      </c>
      <c r="V11" s="1213">
        <v>77515</v>
      </c>
      <c r="X11" s="1213">
        <v>1214885</v>
      </c>
      <c r="Z11" s="1213">
        <v>429151</v>
      </c>
      <c r="AB11" s="1213">
        <v>176758</v>
      </c>
      <c r="AD11" s="1213">
        <v>27267</v>
      </c>
      <c r="AF11" s="1213">
        <v>7687</v>
      </c>
      <c r="AH11" s="1213">
        <v>118271</v>
      </c>
    </row>
    <row r="12" spans="1:34" ht="28.5" customHeight="1" x14ac:dyDescent="0.45">
      <c r="A12" s="1793"/>
      <c r="B12" s="1755"/>
      <c r="C12" s="400" t="s">
        <v>697</v>
      </c>
      <c r="D12" s="399">
        <v>27</v>
      </c>
      <c r="E12" s="395">
        <f>D12/$V$8*100000</f>
        <v>28.301590130082495</v>
      </c>
      <c r="F12" s="399">
        <v>203</v>
      </c>
      <c r="G12" s="395">
        <f>F12/$X$8*100000</f>
        <v>12.915046984050235</v>
      </c>
      <c r="H12" s="399">
        <v>46</v>
      </c>
      <c r="I12" s="395">
        <f>H12/$Z$8*100000</f>
        <v>7.981649147525169</v>
      </c>
      <c r="J12" s="399">
        <v>23</v>
      </c>
      <c r="K12" s="395">
        <f>J12/$AB$8*100000</f>
        <v>9.344996973033588</v>
      </c>
      <c r="L12" s="399" t="s">
        <v>73</v>
      </c>
      <c r="M12" s="395" t="s">
        <v>73</v>
      </c>
      <c r="N12" s="399" t="s">
        <v>73</v>
      </c>
      <c r="O12" s="395" t="s">
        <v>73</v>
      </c>
      <c r="P12" s="399">
        <v>2</v>
      </c>
      <c r="Q12" s="395">
        <f>P12/$AH$8*100000</f>
        <v>0.95932003395992915</v>
      </c>
      <c r="R12" s="396" t="s">
        <v>73</v>
      </c>
      <c r="S12" s="412"/>
      <c r="U12" s="1213" t="s">
        <v>417</v>
      </c>
      <c r="V12" s="1213">
        <v>38782</v>
      </c>
      <c r="X12" s="1213">
        <v>594942</v>
      </c>
      <c r="Z12" s="1213">
        <v>215556</v>
      </c>
      <c r="AB12" s="1213">
        <v>92401</v>
      </c>
      <c r="AD12" s="1213">
        <v>12817</v>
      </c>
      <c r="AF12" s="1213">
        <v>4147</v>
      </c>
      <c r="AH12" s="1213">
        <v>56719</v>
      </c>
    </row>
    <row r="13" spans="1:34" ht="28.5" customHeight="1" x14ac:dyDescent="0.45">
      <c r="A13" s="1793"/>
      <c r="B13" s="1755"/>
      <c r="C13" s="400" t="s">
        <v>589</v>
      </c>
      <c r="D13" s="823">
        <v>38</v>
      </c>
      <c r="E13" s="1388">
        <v>39.796826726711004</v>
      </c>
      <c r="F13" s="823">
        <v>304</v>
      </c>
      <c r="G13" s="1388">
        <v>19.008910426762547</v>
      </c>
      <c r="H13" s="823">
        <v>92</v>
      </c>
      <c r="I13" s="1388">
        <v>15.659654432277954</v>
      </c>
      <c r="J13" s="823">
        <v>26</v>
      </c>
      <c r="K13" s="1388">
        <v>10.530621833219252</v>
      </c>
      <c r="L13" s="823">
        <v>2</v>
      </c>
      <c r="M13" s="1388">
        <v>4.4212574056061547</v>
      </c>
      <c r="N13" s="823" t="s">
        <v>73</v>
      </c>
      <c r="O13" s="1388" t="s">
        <v>73</v>
      </c>
      <c r="P13" s="823" t="s">
        <v>73</v>
      </c>
      <c r="Q13" s="1388" t="s">
        <v>73</v>
      </c>
      <c r="R13" s="396" t="s">
        <v>73</v>
      </c>
      <c r="S13" s="412"/>
      <c r="U13" s="1213" t="s">
        <v>418</v>
      </c>
      <c r="V13" s="1213">
        <v>38733</v>
      </c>
      <c r="X13" s="1213">
        <v>619943</v>
      </c>
      <c r="Z13" s="1213">
        <v>213595</v>
      </c>
      <c r="AB13" s="1213">
        <v>84357</v>
      </c>
      <c r="AD13" s="1213">
        <v>14450</v>
      </c>
      <c r="AF13" s="1213">
        <v>3540</v>
      </c>
      <c r="AH13" s="1213">
        <v>61552</v>
      </c>
    </row>
    <row r="14" spans="1:34" ht="28.5" customHeight="1" x14ac:dyDescent="0.45">
      <c r="A14" s="1794"/>
      <c r="B14" s="1756"/>
      <c r="C14" s="824" t="s">
        <v>696</v>
      </c>
      <c r="D14" s="824">
        <v>25</v>
      </c>
      <c r="E14" s="1191">
        <f>D14/$V$15*100000</f>
        <v>26.167050450073269</v>
      </c>
      <c r="F14" s="824">
        <v>257</v>
      </c>
      <c r="G14" s="1191">
        <f>F14/$X$15*100000</f>
        <v>15.802023396832462</v>
      </c>
      <c r="H14" s="824">
        <v>81</v>
      </c>
      <c r="I14" s="1191">
        <f>H14/$Z$15*100000</f>
        <v>13.533518012945397</v>
      </c>
      <c r="J14" s="824">
        <v>37</v>
      </c>
      <c r="K14" s="1191">
        <f>J14/$AB$15*100000</f>
        <v>14.940802119171067</v>
      </c>
      <c r="L14" s="1387" t="s">
        <v>73</v>
      </c>
      <c r="M14" s="1389" t="s">
        <v>73</v>
      </c>
      <c r="N14" s="824">
        <v>1</v>
      </c>
      <c r="O14" s="1191">
        <f>N14/$AF$15*100000</f>
        <v>7.8290143270962194</v>
      </c>
      <c r="P14" s="824">
        <v>2</v>
      </c>
      <c r="Q14" s="1191">
        <f>P14/$AH$15*100000</f>
        <v>0.91198438682729754</v>
      </c>
      <c r="R14" s="885" t="s">
        <v>73</v>
      </c>
      <c r="S14" s="822"/>
      <c r="U14" s="1213">
        <v>2019</v>
      </c>
      <c r="V14" s="1215" t="s">
        <v>38</v>
      </c>
      <c r="X14" s="1215" t="s">
        <v>592</v>
      </c>
      <c r="Z14" s="1216" t="s">
        <v>62</v>
      </c>
      <c r="AB14" s="1215" t="s">
        <v>40</v>
      </c>
      <c r="AD14" s="1215" t="s">
        <v>593</v>
      </c>
      <c r="AF14" s="1213" t="s">
        <v>712</v>
      </c>
      <c r="AH14" s="1215" t="s">
        <v>594</v>
      </c>
    </row>
    <row r="15" spans="1:34" ht="28.5" customHeight="1" x14ac:dyDescent="0.45">
      <c r="A15" s="1771" t="s">
        <v>149</v>
      </c>
      <c r="B15" s="1754" t="s">
        <v>186</v>
      </c>
      <c r="C15" s="825" t="s">
        <v>439</v>
      </c>
      <c r="D15" s="837">
        <v>15</v>
      </c>
      <c r="E15" s="835">
        <v>15.764582238570677</v>
      </c>
      <c r="F15" s="837">
        <v>164</v>
      </c>
      <c r="G15" s="835">
        <v>10.812307570593161</v>
      </c>
      <c r="H15" s="837">
        <v>36</v>
      </c>
      <c r="I15" s="835">
        <v>6.5101576543178625</v>
      </c>
      <c r="J15" s="837">
        <v>14</v>
      </c>
      <c r="K15" s="835">
        <v>5.7279626864145001</v>
      </c>
      <c r="L15" s="837" t="s">
        <v>73</v>
      </c>
      <c r="M15" s="835" t="s">
        <v>73</v>
      </c>
      <c r="N15" s="837" t="s">
        <v>73</v>
      </c>
      <c r="O15" s="835" t="s">
        <v>73</v>
      </c>
      <c r="P15" s="837">
        <v>4</v>
      </c>
      <c r="Q15" s="835">
        <v>2.0203958965759341</v>
      </c>
      <c r="R15" s="850" t="s">
        <v>73</v>
      </c>
      <c r="S15" s="412"/>
      <c r="U15" s="1213" t="s">
        <v>191</v>
      </c>
      <c r="V15" s="1217">
        <v>95540</v>
      </c>
      <c r="X15" s="1217">
        <v>1626374</v>
      </c>
      <c r="Z15" s="1217">
        <v>598514</v>
      </c>
      <c r="AB15" s="1217">
        <v>247644</v>
      </c>
      <c r="AD15" s="1217">
        <v>46267</v>
      </c>
      <c r="AF15" s="1213">
        <v>12773</v>
      </c>
      <c r="AH15" s="1217">
        <v>219302</v>
      </c>
    </row>
    <row r="16" spans="1:34" ht="28.5" customHeight="1" x14ac:dyDescent="0.45">
      <c r="A16" s="1793"/>
      <c r="B16" s="1755"/>
      <c r="C16" s="400" t="s">
        <v>588</v>
      </c>
      <c r="D16" s="823">
        <v>8</v>
      </c>
      <c r="E16" s="1388">
        <v>8.395336390635002</v>
      </c>
      <c r="F16" s="823">
        <v>147</v>
      </c>
      <c r="G16" s="1388">
        <v>9.5</v>
      </c>
      <c r="H16" s="823">
        <v>32</v>
      </c>
      <c r="I16" s="1388">
        <v>5.7</v>
      </c>
      <c r="J16" s="823">
        <v>20</v>
      </c>
      <c r="K16" s="1388">
        <v>8.153813538591999</v>
      </c>
      <c r="L16" s="823" t="s">
        <v>73</v>
      </c>
      <c r="M16" s="1388" t="s">
        <v>73</v>
      </c>
      <c r="N16" s="823" t="s">
        <v>73</v>
      </c>
      <c r="O16" s="1388" t="s">
        <v>73</v>
      </c>
      <c r="P16" s="823" t="s">
        <v>73</v>
      </c>
      <c r="Q16" s="1388" t="s">
        <v>73</v>
      </c>
      <c r="R16" s="396" t="s">
        <v>73</v>
      </c>
      <c r="S16" s="412"/>
      <c r="U16" s="1213" t="s">
        <v>426</v>
      </c>
      <c r="V16" s="1218">
        <v>47921</v>
      </c>
      <c r="X16" s="1218">
        <v>803852</v>
      </c>
      <c r="Z16" s="1218">
        <v>301768</v>
      </c>
      <c r="AB16" s="1218">
        <v>128387</v>
      </c>
      <c r="AD16" s="1218">
        <v>22476</v>
      </c>
      <c r="AF16" s="1213">
        <v>6716</v>
      </c>
      <c r="AH16" s="1218">
        <v>108090</v>
      </c>
    </row>
    <row r="17" spans="1:34" ht="28.5" customHeight="1" x14ac:dyDescent="0.45">
      <c r="A17" s="1793"/>
      <c r="B17" s="1755"/>
      <c r="C17" s="400" t="s">
        <v>697</v>
      </c>
      <c r="D17" s="399">
        <v>10</v>
      </c>
      <c r="E17" s="395">
        <f>D17/$V$8*100000</f>
        <v>10.482070418549073</v>
      </c>
      <c r="F17" s="399">
        <v>138</v>
      </c>
      <c r="G17" s="395">
        <f>F17/$X$8*100000</f>
        <v>8.7796871123100129</v>
      </c>
      <c r="H17" s="399">
        <v>26</v>
      </c>
      <c r="I17" s="395">
        <f>H17/$Z$8*100000</f>
        <v>4.5113669094707474</v>
      </c>
      <c r="J17" s="399">
        <v>19</v>
      </c>
      <c r="K17" s="395">
        <f>J17/$AB$8*100000</f>
        <v>7.7197801081581821</v>
      </c>
      <c r="L17" s="399">
        <v>2</v>
      </c>
      <c r="M17" s="395">
        <f>L17/$AD$8*100000</f>
        <v>4.5217155388754495</v>
      </c>
      <c r="N17" s="823" t="s">
        <v>73</v>
      </c>
      <c r="O17" s="1388" t="s">
        <v>73</v>
      </c>
      <c r="P17" s="399">
        <v>1</v>
      </c>
      <c r="Q17" s="395">
        <f>P17/$AH$8*100000</f>
        <v>0.47966001697996458</v>
      </c>
      <c r="R17" s="396" t="s">
        <v>73</v>
      </c>
      <c r="S17" s="822"/>
      <c r="U17" s="1213" t="s">
        <v>192</v>
      </c>
      <c r="V17" s="1218">
        <v>47619</v>
      </c>
      <c r="X17" s="1218">
        <v>822522</v>
      </c>
      <c r="Z17" s="1218">
        <v>296746</v>
      </c>
      <c r="AB17" s="1218">
        <v>119257</v>
      </c>
      <c r="AD17" s="1218">
        <v>23791</v>
      </c>
      <c r="AF17" s="1213">
        <v>6057</v>
      </c>
      <c r="AH17" s="1218">
        <v>111212</v>
      </c>
    </row>
    <row r="18" spans="1:34" ht="28.5" customHeight="1" x14ac:dyDescent="0.45">
      <c r="A18" s="1793"/>
      <c r="B18" s="1755"/>
      <c r="C18" s="400" t="s">
        <v>589</v>
      </c>
      <c r="D18" s="823">
        <v>12</v>
      </c>
      <c r="E18" s="1388">
        <v>12.567418966329789</v>
      </c>
      <c r="F18" s="823">
        <v>213</v>
      </c>
      <c r="G18" s="1388">
        <v>13.31874316085665</v>
      </c>
      <c r="H18" s="823">
        <v>60</v>
      </c>
      <c r="I18" s="1388">
        <v>10.21281810800736</v>
      </c>
      <c r="J18" s="823">
        <v>33</v>
      </c>
      <c r="K18" s="1388">
        <v>13.365789249855203</v>
      </c>
      <c r="L18" s="823">
        <v>1</v>
      </c>
      <c r="M18" s="1388">
        <v>2.2106287028030773</v>
      </c>
      <c r="N18" s="823" t="s">
        <v>73</v>
      </c>
      <c r="O18" s="1388" t="s">
        <v>73</v>
      </c>
      <c r="P18" s="823">
        <v>2</v>
      </c>
      <c r="Q18" s="1388">
        <v>0.93519124660993169</v>
      </c>
      <c r="R18" s="396" t="s">
        <v>73</v>
      </c>
      <c r="S18" s="412"/>
      <c r="U18" s="1213" t="s">
        <v>580</v>
      </c>
      <c r="V18" s="1218">
        <v>78332</v>
      </c>
      <c r="X18" s="1218">
        <v>1270937</v>
      </c>
      <c r="Z18" s="1218">
        <v>448906</v>
      </c>
      <c r="AB18" s="1218">
        <v>179187</v>
      </c>
      <c r="AD18" s="1218">
        <v>28787</v>
      </c>
      <c r="AF18" s="1213">
        <v>8004</v>
      </c>
      <c r="AH18" s="1218">
        <v>126623</v>
      </c>
    </row>
    <row r="19" spans="1:34" ht="28.5" customHeight="1" x14ac:dyDescent="0.45">
      <c r="A19" s="1794"/>
      <c r="B19" s="1756"/>
      <c r="C19" s="824" t="s">
        <v>696</v>
      </c>
      <c r="D19" s="824">
        <v>15</v>
      </c>
      <c r="E19" s="1191">
        <f>D19/$V$15*100000</f>
        <v>15.700230270043962</v>
      </c>
      <c r="F19" s="824">
        <v>198</v>
      </c>
      <c r="G19" s="1191">
        <f>F19/$X$15*100000</f>
        <v>12.17432152752073</v>
      </c>
      <c r="H19" s="824">
        <v>49</v>
      </c>
      <c r="I19" s="1191">
        <f>H19/$Z$15*100000</f>
        <v>8.1869429954854844</v>
      </c>
      <c r="J19" s="824">
        <v>28</v>
      </c>
      <c r="K19" s="1191">
        <f>J19/$AB$15*100000</f>
        <v>11.306552955048376</v>
      </c>
      <c r="L19" s="1387" t="s">
        <v>73</v>
      </c>
      <c r="M19" s="1389" t="s">
        <v>73</v>
      </c>
      <c r="N19" s="1387" t="s">
        <v>73</v>
      </c>
      <c r="O19" s="1389" t="s">
        <v>73</v>
      </c>
      <c r="P19" s="824">
        <v>1</v>
      </c>
      <c r="Q19" s="1191">
        <f>P19/$AH$15*100000</f>
        <v>0.45599219341364877</v>
      </c>
      <c r="R19" s="885" t="s">
        <v>73</v>
      </c>
      <c r="S19" s="822"/>
      <c r="U19" s="1213" t="s">
        <v>417</v>
      </c>
      <c r="V19" s="1218">
        <v>39110</v>
      </c>
      <c r="X19" s="1218">
        <v>622494</v>
      </c>
      <c r="Z19" s="1218">
        <v>225326</v>
      </c>
      <c r="AB19" s="1218">
        <v>93479</v>
      </c>
      <c r="AD19" s="1218">
        <v>13577</v>
      </c>
      <c r="AF19" s="1213">
        <v>4294</v>
      </c>
      <c r="AH19" s="1218">
        <v>60899</v>
      </c>
    </row>
    <row r="20" spans="1:34" ht="28.5" customHeight="1" x14ac:dyDescent="0.45">
      <c r="A20" s="1771" t="s">
        <v>151</v>
      </c>
      <c r="B20" s="1754" t="s">
        <v>187</v>
      </c>
      <c r="C20" s="825" t="s">
        <v>439</v>
      </c>
      <c r="D20" s="834">
        <v>20</v>
      </c>
      <c r="E20" s="835">
        <v>21.019442984760904</v>
      </c>
      <c r="F20" s="834">
        <v>143</v>
      </c>
      <c r="G20" s="835">
        <v>9.4278047719196465</v>
      </c>
      <c r="H20" s="834">
        <v>53</v>
      </c>
      <c r="I20" s="835">
        <v>9.5843987688568522</v>
      </c>
      <c r="J20" s="834">
        <v>22</v>
      </c>
      <c r="K20" s="835">
        <v>9.0010842215084992</v>
      </c>
      <c r="L20" s="834">
        <v>2</v>
      </c>
      <c r="M20" s="835">
        <v>4.7175374454534733</v>
      </c>
      <c r="N20" s="837" t="s">
        <v>73</v>
      </c>
      <c r="O20" s="835" t="s">
        <v>73</v>
      </c>
      <c r="P20" s="834">
        <v>1</v>
      </c>
      <c r="Q20" s="835">
        <v>0.50509897414398353</v>
      </c>
      <c r="R20" s="850" t="s">
        <v>73</v>
      </c>
      <c r="S20" s="412"/>
      <c r="U20" s="1213" t="s">
        <v>418</v>
      </c>
      <c r="V20" s="1218">
        <v>39222</v>
      </c>
      <c r="X20" s="1218">
        <v>648443</v>
      </c>
      <c r="Z20" s="1218">
        <v>223580</v>
      </c>
      <c r="AB20" s="1218">
        <v>85708</v>
      </c>
      <c r="AD20" s="1218">
        <v>15210</v>
      </c>
      <c r="AF20" s="1213">
        <v>3710</v>
      </c>
      <c r="AH20" s="1218">
        <v>65724</v>
      </c>
    </row>
    <row r="21" spans="1:34" ht="28.5" customHeight="1" x14ac:dyDescent="0.45">
      <c r="A21" s="1793"/>
      <c r="B21" s="1755"/>
      <c r="C21" s="400" t="s">
        <v>588</v>
      </c>
      <c r="D21" s="399">
        <v>55</v>
      </c>
      <c r="E21" s="395">
        <v>57.717937685615645</v>
      </c>
      <c r="F21" s="399">
        <v>347</v>
      </c>
      <c r="G21" s="395">
        <v>22.5</v>
      </c>
      <c r="H21" s="399">
        <v>123</v>
      </c>
      <c r="I21" s="395">
        <v>21.8</v>
      </c>
      <c r="J21" s="399">
        <v>60</v>
      </c>
      <c r="K21" s="395">
        <v>24.461440615775999</v>
      </c>
      <c r="L21" s="399" t="s">
        <v>73</v>
      </c>
      <c r="M21" s="395" t="s">
        <v>73</v>
      </c>
      <c r="N21" s="399">
        <v>4</v>
      </c>
      <c r="O21" s="395">
        <v>9.2434256135323754</v>
      </c>
      <c r="P21" s="399" t="s">
        <v>73</v>
      </c>
      <c r="Q21" s="395" t="s">
        <v>73</v>
      </c>
      <c r="R21" s="396" t="s">
        <v>73</v>
      </c>
      <c r="S21" s="412"/>
    </row>
    <row r="22" spans="1:34" ht="28.5" customHeight="1" x14ac:dyDescent="0.45">
      <c r="A22" s="1793"/>
      <c r="B22" s="1755"/>
      <c r="C22" s="400" t="s">
        <v>697</v>
      </c>
      <c r="D22" s="399">
        <v>70</v>
      </c>
      <c r="E22" s="395">
        <f>D22/$V$8*100000</f>
        <v>73.374492929843498</v>
      </c>
      <c r="F22" s="399">
        <v>413</v>
      </c>
      <c r="G22" s="395">
        <f>F22/$X$8*100000</f>
        <v>26.275440415826342</v>
      </c>
      <c r="H22" s="399">
        <v>103</v>
      </c>
      <c r="I22" s="395">
        <f>H22/$Z$8*100000</f>
        <v>17.87195352598027</v>
      </c>
      <c r="J22" s="399">
        <v>42</v>
      </c>
      <c r="K22" s="395">
        <f>J22/$AB$8*100000</f>
        <v>17.064777081191771</v>
      </c>
      <c r="L22" s="399">
        <v>6</v>
      </c>
      <c r="M22" s="395">
        <f>L22/$AD$8*100000</f>
        <v>13.565146616626347</v>
      </c>
      <c r="N22" s="823" t="s">
        <v>73</v>
      </c>
      <c r="O22" s="1388" t="s">
        <v>73</v>
      </c>
      <c r="P22" s="399">
        <v>2</v>
      </c>
      <c r="Q22" s="395">
        <f>P22/$AH$8*100000</f>
        <v>0.95932003395992915</v>
      </c>
      <c r="R22" s="396" t="s">
        <v>73</v>
      </c>
      <c r="S22" s="412"/>
      <c r="U22" s="1219"/>
    </row>
    <row r="23" spans="1:34" ht="28.5" customHeight="1" x14ac:dyDescent="0.45">
      <c r="A23" s="1793"/>
      <c r="B23" s="1755"/>
      <c r="C23" s="400" t="s">
        <v>589</v>
      </c>
      <c r="D23" s="823">
        <v>56</v>
      </c>
      <c r="E23" s="1388">
        <v>58.647955176205684</v>
      </c>
      <c r="F23" s="823">
        <v>340</v>
      </c>
      <c r="G23" s="1388">
        <v>21.25996560887916</v>
      </c>
      <c r="H23" s="823">
        <v>120</v>
      </c>
      <c r="I23" s="1388">
        <v>20.42563621601472</v>
      </c>
      <c r="J23" s="823">
        <v>36</v>
      </c>
      <c r="K23" s="1388">
        <v>14.580860999842042</v>
      </c>
      <c r="L23" s="823">
        <v>7</v>
      </c>
      <c r="M23" s="1388">
        <v>15.474400919621541</v>
      </c>
      <c r="N23" s="823" t="s">
        <v>73</v>
      </c>
      <c r="O23" s="1388" t="s">
        <v>73</v>
      </c>
      <c r="P23" s="823">
        <v>2</v>
      </c>
      <c r="Q23" s="1388">
        <v>0.93519124660993169</v>
      </c>
      <c r="R23" s="396">
        <v>1</v>
      </c>
      <c r="S23" s="412"/>
      <c r="U23" s="1219" t="s">
        <v>38</v>
      </c>
      <c r="V23" s="1213" t="s">
        <v>104</v>
      </c>
      <c r="W23" s="1213" t="s">
        <v>105</v>
      </c>
      <c r="X23" s="1213" t="s">
        <v>106</v>
      </c>
      <c r="Z23" s="1220" t="s">
        <v>103</v>
      </c>
      <c r="AA23" s="1220" t="s">
        <v>723</v>
      </c>
    </row>
    <row r="24" spans="1:34" ht="28.5" customHeight="1" x14ac:dyDescent="0.45">
      <c r="A24" s="1794"/>
      <c r="B24" s="1756"/>
      <c r="C24" s="824" t="s">
        <v>696</v>
      </c>
      <c r="D24" s="824">
        <v>41</v>
      </c>
      <c r="E24" s="1191">
        <f>D24/$V$15*100000</f>
        <v>42.913962738120162</v>
      </c>
      <c r="F24" s="824">
        <v>134</v>
      </c>
      <c r="G24" s="1191">
        <f>F24/$X$15*100000</f>
        <v>8.2391872964029176</v>
      </c>
      <c r="H24" s="824">
        <v>54</v>
      </c>
      <c r="I24" s="1191">
        <f>H24/$Z$15*100000</f>
        <v>9.0223453419635966</v>
      </c>
      <c r="J24" s="824">
        <v>23</v>
      </c>
      <c r="K24" s="1191">
        <f>J24/$AB$15*100000</f>
        <v>9.2875256416468801</v>
      </c>
      <c r="L24" s="824">
        <v>2</v>
      </c>
      <c r="M24" s="1191">
        <f>L24/$AD$15*100000</f>
        <v>4.3227354269781921</v>
      </c>
      <c r="N24" s="1387" t="s">
        <v>73</v>
      </c>
      <c r="O24" s="1389" t="s">
        <v>73</v>
      </c>
      <c r="P24" s="824">
        <v>1</v>
      </c>
      <c r="Q24" s="1191">
        <f>P24/$AH$15*100000</f>
        <v>0.45599219341364877</v>
      </c>
      <c r="R24" s="885" t="s">
        <v>73</v>
      </c>
      <c r="S24" s="822"/>
      <c r="T24" s="1221" t="s">
        <v>716</v>
      </c>
      <c r="U24" s="1213">
        <v>8</v>
      </c>
      <c r="V24" s="1213">
        <v>142</v>
      </c>
      <c r="W24" s="1213">
        <v>56</v>
      </c>
      <c r="X24" s="1213">
        <v>46</v>
      </c>
      <c r="Z24" s="1222"/>
      <c r="AA24" s="1222">
        <v>8</v>
      </c>
    </row>
    <row r="25" spans="1:34" ht="28.5" customHeight="1" x14ac:dyDescent="0.45">
      <c r="A25" s="1780" t="s">
        <v>153</v>
      </c>
      <c r="B25" s="1783" t="s">
        <v>188</v>
      </c>
      <c r="C25" s="825" t="s">
        <v>439</v>
      </c>
      <c r="D25" s="837">
        <v>29</v>
      </c>
      <c r="E25" s="835">
        <v>76.011742503669538</v>
      </c>
      <c r="F25" s="837">
        <v>408</v>
      </c>
      <c r="G25" s="835">
        <v>69.219532802084728</v>
      </c>
      <c r="H25" s="837">
        <v>118</v>
      </c>
      <c r="I25" s="835">
        <v>57.216004965185519</v>
      </c>
      <c r="J25" s="837">
        <v>23</v>
      </c>
      <c r="K25" s="835">
        <v>27.769728581087609</v>
      </c>
      <c r="L25" s="837" t="s">
        <v>73</v>
      </c>
      <c r="M25" s="835" t="s">
        <v>73</v>
      </c>
      <c r="N25" s="851" t="s">
        <v>73</v>
      </c>
      <c r="O25" s="840" t="s">
        <v>73</v>
      </c>
      <c r="P25" s="837" t="s">
        <v>73</v>
      </c>
      <c r="Q25" s="835" t="s">
        <v>73</v>
      </c>
      <c r="R25" s="850" t="s">
        <v>73</v>
      </c>
      <c r="S25" s="412"/>
      <c r="T25" s="1221" t="s">
        <v>60</v>
      </c>
      <c r="U25" s="1213">
        <v>27</v>
      </c>
      <c r="V25" s="1213">
        <v>203</v>
      </c>
      <c r="W25" s="1213">
        <v>46</v>
      </c>
      <c r="X25" s="1213">
        <v>23</v>
      </c>
      <c r="Z25" s="1222"/>
      <c r="AA25" s="1222">
        <v>2</v>
      </c>
      <c r="AB25" s="1219"/>
    </row>
    <row r="26" spans="1:34" ht="28.5" customHeight="1" x14ac:dyDescent="0.45">
      <c r="A26" s="1781"/>
      <c r="B26" s="1784"/>
      <c r="C26" s="400" t="s">
        <v>588</v>
      </c>
      <c r="D26" s="399">
        <v>27</v>
      </c>
      <c r="E26" s="395">
        <v>70.208284577580159</v>
      </c>
      <c r="F26" s="399">
        <v>385</v>
      </c>
      <c r="G26" s="395">
        <v>47.3</v>
      </c>
      <c r="H26" s="399">
        <v>131</v>
      </c>
      <c r="I26" s="395">
        <v>62.7</v>
      </c>
      <c r="J26" s="399">
        <v>36</v>
      </c>
      <c r="K26" s="395">
        <v>43.055505722794301</v>
      </c>
      <c r="L26" s="399">
        <v>1</v>
      </c>
      <c r="M26" s="395">
        <v>7.1118697105469035</v>
      </c>
      <c r="N26" s="399" t="s">
        <v>73</v>
      </c>
      <c r="O26" s="395" t="s">
        <v>73</v>
      </c>
      <c r="P26" s="399" t="s">
        <v>73</v>
      </c>
      <c r="Q26" s="395" t="s">
        <v>73</v>
      </c>
      <c r="R26" s="396" t="s">
        <v>73</v>
      </c>
      <c r="S26" s="412"/>
      <c r="T26" s="1223" t="s">
        <v>713</v>
      </c>
      <c r="U26" s="1213">
        <v>10</v>
      </c>
      <c r="V26" s="1213">
        <v>138</v>
      </c>
      <c r="W26" s="1213">
        <v>26</v>
      </c>
      <c r="X26" s="1213">
        <v>19</v>
      </c>
      <c r="Z26" s="1222">
        <v>2</v>
      </c>
      <c r="AA26" s="1222">
        <v>1</v>
      </c>
      <c r="AB26" s="1224" t="s">
        <v>591</v>
      </c>
    </row>
    <row r="27" spans="1:34" ht="28.5" customHeight="1" x14ac:dyDescent="0.45">
      <c r="A27" s="1781"/>
      <c r="B27" s="1784"/>
      <c r="C27" s="400" t="s">
        <v>697</v>
      </c>
      <c r="D27" s="399">
        <v>30</v>
      </c>
      <c r="E27" s="395">
        <f>D27/$V$13*100000</f>
        <v>77.453334366044459</v>
      </c>
      <c r="F27" s="399">
        <v>423</v>
      </c>
      <c r="G27" s="395">
        <f>F27/$X$13*100000</f>
        <v>68.232079400848136</v>
      </c>
      <c r="H27" s="399">
        <v>138</v>
      </c>
      <c r="I27" s="395">
        <f>H27/$Z$13*100000</f>
        <v>64.60825393852852</v>
      </c>
      <c r="J27" s="399">
        <v>36</v>
      </c>
      <c r="K27" s="395">
        <f>J27/$AB$13*100000</f>
        <v>42.67577083111064</v>
      </c>
      <c r="L27" s="399">
        <v>2</v>
      </c>
      <c r="M27" s="395">
        <f>L27/$AD$13*100000</f>
        <v>13.84083044982699</v>
      </c>
      <c r="N27" s="399" t="s">
        <v>73</v>
      </c>
      <c r="O27" s="395" t="s">
        <v>73</v>
      </c>
      <c r="P27" s="399">
        <v>1</v>
      </c>
      <c r="Q27" s="395">
        <f>P27/$AH$13*100000</f>
        <v>1.6246425786327006</v>
      </c>
      <c r="R27" s="396" t="s">
        <v>73</v>
      </c>
      <c r="S27" s="412"/>
      <c r="T27" s="1223" t="s">
        <v>720</v>
      </c>
      <c r="U27" s="1225">
        <v>70</v>
      </c>
      <c r="V27" s="1213">
        <v>414</v>
      </c>
      <c r="W27" s="1213">
        <v>103</v>
      </c>
      <c r="X27" s="1213">
        <v>42</v>
      </c>
      <c r="Z27" s="1222">
        <v>6</v>
      </c>
      <c r="AA27" s="1222">
        <v>2</v>
      </c>
      <c r="AB27" s="1224" t="s">
        <v>326</v>
      </c>
    </row>
    <row r="28" spans="1:34" ht="28.5" customHeight="1" x14ac:dyDescent="0.45">
      <c r="A28" s="1781"/>
      <c r="B28" s="1784"/>
      <c r="C28" s="400" t="s">
        <v>589</v>
      </c>
      <c r="D28" s="823">
        <v>41</v>
      </c>
      <c r="E28" s="1388">
        <v>105.16325954805447</v>
      </c>
      <c r="F28" s="823">
        <v>643</v>
      </c>
      <c r="G28" s="1388">
        <v>101.38373823759429</v>
      </c>
      <c r="H28" s="823">
        <v>181</v>
      </c>
      <c r="I28" s="1388">
        <v>82.826914628788984</v>
      </c>
      <c r="J28" s="823">
        <v>51</v>
      </c>
      <c r="K28" s="1388">
        <v>59.964726631393297</v>
      </c>
      <c r="L28" s="823">
        <v>2</v>
      </c>
      <c r="M28" s="1388">
        <v>13.482540110556828</v>
      </c>
      <c r="N28" s="399" t="s">
        <v>73</v>
      </c>
      <c r="O28" s="395" t="s">
        <v>73</v>
      </c>
      <c r="P28" s="823">
        <v>2</v>
      </c>
      <c r="Q28" s="1388">
        <v>3.1430726678400807</v>
      </c>
      <c r="R28" s="396" t="s">
        <v>73</v>
      </c>
      <c r="S28" s="412"/>
      <c r="T28" s="1223" t="s">
        <v>725</v>
      </c>
      <c r="U28" s="1225">
        <v>30</v>
      </c>
      <c r="V28" s="1213">
        <v>423</v>
      </c>
      <c r="W28" s="1213">
        <v>138</v>
      </c>
      <c r="X28" s="1213">
        <v>36</v>
      </c>
      <c r="Z28" s="1222">
        <v>2</v>
      </c>
      <c r="AA28" s="1222">
        <v>1</v>
      </c>
    </row>
    <row r="29" spans="1:34" ht="28.5" customHeight="1" x14ac:dyDescent="0.45">
      <c r="A29" s="1782"/>
      <c r="B29" s="1785"/>
      <c r="C29" s="824" t="s">
        <v>696</v>
      </c>
      <c r="D29" s="824">
        <v>64</v>
      </c>
      <c r="E29" s="1191">
        <f>D29/$V$20*100000</f>
        <v>163.17372902962623</v>
      </c>
      <c r="F29" s="824">
        <v>596</v>
      </c>
      <c r="G29" s="1191">
        <f>F29/$X$20*100000</f>
        <v>91.91247341709294</v>
      </c>
      <c r="H29" s="824">
        <v>161</v>
      </c>
      <c r="I29" s="1191">
        <f>H29/$Z$20*100000</f>
        <v>72.010018785222286</v>
      </c>
      <c r="J29" s="824">
        <v>61</v>
      </c>
      <c r="K29" s="1191">
        <f>J29/$AB$20*100000</f>
        <v>71.17188593830214</v>
      </c>
      <c r="L29" s="824">
        <v>3</v>
      </c>
      <c r="M29" s="1191">
        <f>L29/$AD$20*100000</f>
        <v>19.723865877712029</v>
      </c>
      <c r="N29" s="1387" t="s">
        <v>73</v>
      </c>
      <c r="O29" s="1389" t="s">
        <v>73</v>
      </c>
      <c r="P29" s="824">
        <v>2</v>
      </c>
      <c r="Q29" s="1191">
        <f>P29/$AH$20*100000</f>
        <v>3.0430284218854604</v>
      </c>
      <c r="R29" s="885" t="s">
        <v>73</v>
      </c>
      <c r="S29" s="822"/>
      <c r="T29" s="1213" t="s">
        <v>714</v>
      </c>
      <c r="U29" s="1213">
        <v>16</v>
      </c>
      <c r="V29" s="1213">
        <v>181</v>
      </c>
      <c r="W29" s="1213">
        <v>85</v>
      </c>
      <c r="X29" s="1213">
        <v>30</v>
      </c>
      <c r="Z29" s="1226">
        <v>4</v>
      </c>
      <c r="AA29" s="1226">
        <v>9</v>
      </c>
    </row>
    <row r="30" spans="1:34" ht="28.5" customHeight="1" x14ac:dyDescent="0.45">
      <c r="A30" s="1774" t="s">
        <v>155</v>
      </c>
      <c r="B30" s="1776" t="s">
        <v>189</v>
      </c>
      <c r="C30" s="825" t="s">
        <v>439</v>
      </c>
      <c r="D30" s="834">
        <v>8</v>
      </c>
      <c r="E30" s="835">
        <v>20.968756552736423</v>
      </c>
      <c r="F30" s="834">
        <v>134</v>
      </c>
      <c r="G30" s="835">
        <v>22.733866165390573</v>
      </c>
      <c r="H30" s="834">
        <v>61</v>
      </c>
      <c r="I30" s="835">
        <v>29.577765278612855</v>
      </c>
      <c r="J30" s="834">
        <v>21</v>
      </c>
      <c r="K30" s="835">
        <v>25.35496957403651</v>
      </c>
      <c r="L30" s="834" t="s">
        <v>73</v>
      </c>
      <c r="M30" s="835" t="s">
        <v>73</v>
      </c>
      <c r="N30" s="834">
        <v>1</v>
      </c>
      <c r="O30" s="840">
        <v>29.603315571343988</v>
      </c>
      <c r="P30" s="834">
        <v>5</v>
      </c>
      <c r="Q30" s="835">
        <v>8.6991318266437005</v>
      </c>
      <c r="R30" s="850" t="s">
        <v>73</v>
      </c>
      <c r="S30" s="412"/>
      <c r="T30" s="1213" t="s">
        <v>717</v>
      </c>
      <c r="U30" s="1225">
        <v>32</v>
      </c>
      <c r="V30" s="1213">
        <v>524</v>
      </c>
      <c r="W30" s="1213">
        <v>110</v>
      </c>
      <c r="X30" s="1213">
        <v>41</v>
      </c>
      <c r="Z30" s="1226"/>
      <c r="AA30" s="1226">
        <v>1</v>
      </c>
    </row>
    <row r="31" spans="1:34" ht="28.5" customHeight="1" x14ac:dyDescent="0.45">
      <c r="A31" s="1775"/>
      <c r="B31" s="1777"/>
      <c r="C31" s="400" t="s">
        <v>588</v>
      </c>
      <c r="D31" s="399">
        <v>16</v>
      </c>
      <c r="E31" s="395">
        <v>41.604909379306761</v>
      </c>
      <c r="F31" s="399">
        <v>125</v>
      </c>
      <c r="G31" s="395">
        <v>15.3</v>
      </c>
      <c r="H31" s="399">
        <v>80</v>
      </c>
      <c r="I31" s="395">
        <v>38.299999999999997</v>
      </c>
      <c r="J31" s="399">
        <v>32</v>
      </c>
      <c r="K31" s="395">
        <v>38.271560642483827</v>
      </c>
      <c r="L31" s="399">
        <v>2</v>
      </c>
      <c r="M31" s="395">
        <v>9</v>
      </c>
      <c r="N31" s="399">
        <v>1</v>
      </c>
      <c r="O31" s="395">
        <v>28.9</v>
      </c>
      <c r="P31" s="399">
        <v>12</v>
      </c>
      <c r="Q31" s="395">
        <v>20.168067226890756</v>
      </c>
      <c r="R31" s="396" t="s">
        <v>73</v>
      </c>
      <c r="S31" s="412"/>
      <c r="U31" s="1227"/>
    </row>
    <row r="32" spans="1:34" ht="28.5" customHeight="1" x14ac:dyDescent="0.45">
      <c r="A32" s="1775"/>
      <c r="B32" s="1777"/>
      <c r="C32" s="400" t="s">
        <v>697</v>
      </c>
      <c r="D32" s="399">
        <v>16</v>
      </c>
      <c r="E32" s="395">
        <f>D32/$V$13*100000</f>
        <v>41.308444995223709</v>
      </c>
      <c r="F32" s="399">
        <v>181</v>
      </c>
      <c r="G32" s="395">
        <f>F32/$X$13*100000</f>
        <v>29.1962325568641</v>
      </c>
      <c r="H32" s="399">
        <v>85</v>
      </c>
      <c r="I32" s="395">
        <f>H32/$Z$13*100000</f>
        <v>39.794939020108153</v>
      </c>
      <c r="J32" s="399">
        <v>30</v>
      </c>
      <c r="K32" s="395">
        <f>J32/$AB$13*100000</f>
        <v>35.563142359258869</v>
      </c>
      <c r="L32" s="399">
        <v>4</v>
      </c>
      <c r="M32" s="395">
        <f>L32/$AD$13*100000</f>
        <v>27.681660899653981</v>
      </c>
      <c r="N32" s="823" t="s">
        <v>73</v>
      </c>
      <c r="O32" s="1388" t="s">
        <v>73</v>
      </c>
      <c r="P32" s="399">
        <v>9</v>
      </c>
      <c r="Q32" s="395">
        <f>P32/$AH$13*100000</f>
        <v>14.621783207694307</v>
      </c>
      <c r="R32" s="396" t="s">
        <v>73</v>
      </c>
      <c r="S32" s="412"/>
    </row>
    <row r="33" spans="1:31" ht="28.5" customHeight="1" x14ac:dyDescent="0.45">
      <c r="A33" s="1775"/>
      <c r="B33" s="1777"/>
      <c r="C33" s="400" t="s">
        <v>589</v>
      </c>
      <c r="D33" s="823">
        <v>20</v>
      </c>
      <c r="E33" s="1388">
        <v>51.299150999050966</v>
      </c>
      <c r="F33" s="823">
        <v>239</v>
      </c>
      <c r="G33" s="1388">
        <v>37.683846716617474</v>
      </c>
      <c r="H33" s="823">
        <v>95</v>
      </c>
      <c r="I33" s="1388">
        <v>43.472689998535657</v>
      </c>
      <c r="J33" s="823">
        <v>35</v>
      </c>
      <c r="K33" s="1388">
        <v>41.152263374485592</v>
      </c>
      <c r="L33" s="823">
        <v>1</v>
      </c>
      <c r="M33" s="1388">
        <v>6.7412700552784139</v>
      </c>
      <c r="N33" s="823" t="s">
        <v>73</v>
      </c>
      <c r="O33" s="1388" t="s">
        <v>73</v>
      </c>
      <c r="P33" s="823">
        <v>5</v>
      </c>
      <c r="Q33" s="1388">
        <v>7.8576816696002005</v>
      </c>
      <c r="R33" s="396" t="s">
        <v>73</v>
      </c>
      <c r="S33" s="412"/>
    </row>
    <row r="34" spans="1:31" ht="28.5" customHeight="1" x14ac:dyDescent="0.45">
      <c r="A34" s="1775"/>
      <c r="B34" s="1777"/>
      <c r="C34" s="824" t="s">
        <v>696</v>
      </c>
      <c r="D34" s="824">
        <v>13</v>
      </c>
      <c r="E34" s="1191">
        <f>D34/$V$20*100000</f>
        <v>33.144663709142826</v>
      </c>
      <c r="F34" s="824">
        <v>227</v>
      </c>
      <c r="G34" s="1191">
        <f>F34/$X$20*100000</f>
        <v>35.006931989396136</v>
      </c>
      <c r="H34" s="824">
        <v>83</v>
      </c>
      <c r="I34" s="1191">
        <f>H34/$Z$20*100000</f>
        <v>37.123177386170497</v>
      </c>
      <c r="J34" s="824">
        <v>43</v>
      </c>
      <c r="K34" s="1191">
        <f>J34/$AB$20*100000</f>
        <v>50.170345825360528</v>
      </c>
      <c r="L34" s="824">
        <v>4</v>
      </c>
      <c r="M34" s="1191">
        <f>L34/$AD$20*100000</f>
        <v>26.298487836949374</v>
      </c>
      <c r="N34" s="1387" t="s">
        <v>73</v>
      </c>
      <c r="O34" s="1389" t="s">
        <v>73</v>
      </c>
      <c r="P34" s="824">
        <v>8</v>
      </c>
      <c r="Q34" s="1191">
        <f>P34/$AH$20*100000</f>
        <v>12.172113687541842</v>
      </c>
      <c r="R34" s="885" t="s">
        <v>73</v>
      </c>
      <c r="S34" s="822"/>
    </row>
    <row r="35" spans="1:31" ht="28.5" customHeight="1" x14ac:dyDescent="0.45">
      <c r="A35" s="1771" t="s">
        <v>156</v>
      </c>
      <c r="B35" s="1771" t="s">
        <v>157</v>
      </c>
      <c r="C35" s="825" t="s">
        <v>439</v>
      </c>
      <c r="D35" s="834">
        <v>29</v>
      </c>
      <c r="E35" s="835">
        <v>75.575940790159493</v>
      </c>
      <c r="F35" s="834">
        <v>269</v>
      </c>
      <c r="G35" s="835">
        <v>47.221895511462279</v>
      </c>
      <c r="H35" s="834">
        <v>83</v>
      </c>
      <c r="I35" s="835">
        <v>40.728600310126211</v>
      </c>
      <c r="J35" s="834">
        <v>32</v>
      </c>
      <c r="K35" s="835">
        <v>38.63614411281754</v>
      </c>
      <c r="L35" s="837">
        <v>1</v>
      </c>
      <c r="M35" s="835">
        <v>7.3163593795727246</v>
      </c>
      <c r="N35" s="837" t="s">
        <v>73</v>
      </c>
      <c r="O35" s="835" t="s">
        <v>73</v>
      </c>
      <c r="P35" s="837" t="s">
        <v>73</v>
      </c>
      <c r="Q35" s="835" t="s">
        <v>73</v>
      </c>
      <c r="R35" s="850" t="s">
        <v>73</v>
      </c>
      <c r="S35" s="412"/>
    </row>
    <row r="36" spans="1:31" ht="28.5" customHeight="1" x14ac:dyDescent="0.45">
      <c r="A36" s="1772"/>
      <c r="B36" s="1772"/>
      <c r="C36" s="400" t="s">
        <v>588</v>
      </c>
      <c r="D36" s="399">
        <v>32</v>
      </c>
      <c r="E36" s="395">
        <v>82.931633234852015</v>
      </c>
      <c r="F36" s="399">
        <v>335</v>
      </c>
      <c r="G36" s="395">
        <v>42.3</v>
      </c>
      <c r="H36" s="399">
        <v>69</v>
      </c>
      <c r="I36" s="395">
        <v>32.700000000000003</v>
      </c>
      <c r="J36" s="399">
        <v>50</v>
      </c>
      <c r="K36" s="395">
        <v>54.469197668718344</v>
      </c>
      <c r="L36" s="399">
        <v>1</v>
      </c>
      <c r="M36" s="395">
        <v>8.0554212985339131</v>
      </c>
      <c r="N36" s="399" t="s">
        <v>73</v>
      </c>
      <c r="O36" s="395" t="s">
        <v>73</v>
      </c>
      <c r="P36" s="399">
        <v>2</v>
      </c>
      <c r="Q36" s="395">
        <v>3.658915863229725</v>
      </c>
      <c r="R36" s="396" t="s">
        <v>73</v>
      </c>
      <c r="S36" s="412"/>
    </row>
    <row r="37" spans="1:31" ht="28.5" customHeight="1" x14ac:dyDescent="0.45">
      <c r="A37" s="1772"/>
      <c r="B37" s="1772"/>
      <c r="C37" s="400" t="s">
        <v>697</v>
      </c>
      <c r="D37" s="399">
        <v>33</v>
      </c>
      <c r="E37" s="395">
        <f>D37/$V$12*100000</f>
        <v>85.09102160796246</v>
      </c>
      <c r="F37" s="399">
        <v>522</v>
      </c>
      <c r="G37" s="395">
        <f>F37/$X$12*100000</f>
        <v>87.739645209112822</v>
      </c>
      <c r="H37" s="399">
        <v>110</v>
      </c>
      <c r="I37" s="395">
        <f>H37/$Z$12*100000</f>
        <v>51.03082261686059</v>
      </c>
      <c r="J37" s="399">
        <v>41</v>
      </c>
      <c r="K37" s="395">
        <f>J37/$AB$12*100000</f>
        <v>44.371814157855432</v>
      </c>
      <c r="L37" s="399" t="s">
        <v>73</v>
      </c>
      <c r="M37" s="395" t="s">
        <v>73</v>
      </c>
      <c r="N37" s="399" t="s">
        <v>73</v>
      </c>
      <c r="O37" s="395" t="s">
        <v>73</v>
      </c>
      <c r="P37" s="399">
        <v>1</v>
      </c>
      <c r="Q37" s="395">
        <f>P37/$AH$12*100000</f>
        <v>1.7630776283079743</v>
      </c>
      <c r="R37" s="396" t="s">
        <v>73</v>
      </c>
      <c r="S37" s="412"/>
    </row>
    <row r="38" spans="1:31" ht="28.5" customHeight="1" x14ac:dyDescent="0.45">
      <c r="A38" s="1772"/>
      <c r="B38" s="1772"/>
      <c r="C38" s="400" t="s">
        <v>589</v>
      </c>
      <c r="D38" s="823">
        <v>62</v>
      </c>
      <c r="E38" s="1388">
        <v>159.14983186590342</v>
      </c>
      <c r="F38" s="823">
        <v>490</v>
      </c>
      <c r="G38" s="1388">
        <v>80.489507617756971</v>
      </c>
      <c r="H38" s="823">
        <v>134</v>
      </c>
      <c r="I38" s="1388">
        <v>60.801306774354551</v>
      </c>
      <c r="J38" s="823">
        <v>55</v>
      </c>
      <c r="K38" s="1388">
        <v>59.16650530347038</v>
      </c>
      <c r="L38" s="823" t="s">
        <v>73</v>
      </c>
      <c r="M38" s="1388" t="s">
        <v>73</v>
      </c>
      <c r="N38" s="823" t="s">
        <v>73</v>
      </c>
      <c r="O38" s="1388" t="s">
        <v>73</v>
      </c>
      <c r="P38" s="823">
        <v>1</v>
      </c>
      <c r="Q38" s="1388">
        <v>1.7006513494668456</v>
      </c>
      <c r="R38" s="396" t="s">
        <v>73</v>
      </c>
      <c r="S38" s="412"/>
    </row>
    <row r="39" spans="1:31" ht="28.5" customHeight="1" thickBot="1" x14ac:dyDescent="0.5">
      <c r="A39" s="1773"/>
      <c r="B39" s="1773"/>
      <c r="C39" s="848" t="s">
        <v>696</v>
      </c>
      <c r="D39" s="848">
        <v>47</v>
      </c>
      <c r="E39" s="1192">
        <f>D39/V19*100000</f>
        <v>120.17386857581182</v>
      </c>
      <c r="F39" s="848">
        <v>386</v>
      </c>
      <c r="G39" s="1192">
        <f>F39/X19*100000</f>
        <v>62.008629802054323</v>
      </c>
      <c r="H39" s="848">
        <v>118</v>
      </c>
      <c r="I39" s="1192">
        <f>H39/Z19*100000</f>
        <v>52.368568207841086</v>
      </c>
      <c r="J39" s="848">
        <v>73</v>
      </c>
      <c r="K39" s="1192">
        <f>J39/AB19*100000</f>
        <v>78.092405780977543</v>
      </c>
      <c r="L39" s="848">
        <v>1</v>
      </c>
      <c r="M39" s="1192">
        <f>L39/AD19*100000</f>
        <v>7.3653973631877436</v>
      </c>
      <c r="N39" s="848">
        <v>1</v>
      </c>
      <c r="O39" s="1192">
        <f>N39/AF19*100000</f>
        <v>23.288309268747089</v>
      </c>
      <c r="P39" s="848">
        <v>3</v>
      </c>
      <c r="Q39" s="1192">
        <f>P39/AH19*100000</f>
        <v>4.9261892641915299</v>
      </c>
      <c r="R39" s="887" t="s">
        <v>73</v>
      </c>
      <c r="S39" s="822"/>
    </row>
    <row r="40" spans="1:31" ht="27" customHeight="1" thickTop="1" x14ac:dyDescent="0.45">
      <c r="A40" s="1778" t="s">
        <v>558</v>
      </c>
      <c r="B40" s="1778"/>
      <c r="C40" s="1779"/>
      <c r="D40" s="410"/>
      <c r="E40" s="890"/>
      <c r="F40" s="412"/>
      <c r="G40" s="891"/>
      <c r="H40" s="412"/>
      <c r="I40" s="891"/>
      <c r="J40" s="412"/>
      <c r="K40" s="891"/>
      <c r="L40" s="412"/>
      <c r="M40" s="413"/>
      <c r="N40" s="412"/>
      <c r="O40" s="891"/>
      <c r="P40" s="412"/>
      <c r="Q40" s="891"/>
    </row>
    <row r="41" spans="1:31" ht="27" customHeight="1" x14ac:dyDescent="0.45">
      <c r="A41" s="1733" t="s">
        <v>374</v>
      </c>
      <c r="B41" s="1733"/>
      <c r="C41" s="1733"/>
      <c r="D41" s="1733"/>
      <c r="E41" s="1733"/>
      <c r="F41" s="1733"/>
      <c r="G41" s="1733"/>
      <c r="H41" s="1733"/>
      <c r="I41" s="1733"/>
      <c r="J41" s="1733"/>
      <c r="K41" s="1733"/>
      <c r="L41" s="1733"/>
      <c r="M41" s="1733"/>
      <c r="N41" s="1733"/>
      <c r="O41" s="1733"/>
      <c r="P41" s="1733"/>
      <c r="Q41" s="1733"/>
    </row>
    <row r="42" spans="1:31" ht="27" customHeight="1" x14ac:dyDescent="0.45">
      <c r="A42" s="1767" t="s">
        <v>380</v>
      </c>
      <c r="B42" s="1767"/>
      <c r="C42" s="1767"/>
      <c r="D42" s="1767"/>
      <c r="E42" s="1767"/>
      <c r="F42" s="1767"/>
      <c r="G42" s="1767"/>
      <c r="H42" s="1767"/>
      <c r="I42" s="1767"/>
      <c r="J42" s="1767"/>
      <c r="K42" s="1767"/>
      <c r="L42" s="1767"/>
      <c r="M42" s="1767"/>
      <c r="N42" s="1767"/>
      <c r="O42" s="1767"/>
      <c r="P42" s="1767"/>
      <c r="Q42" s="1767"/>
    </row>
    <row r="43" spans="1:31" ht="27" customHeight="1" x14ac:dyDescent="0.45">
      <c r="A43" s="1765" t="s">
        <v>430</v>
      </c>
      <c r="B43" s="1765"/>
      <c r="C43" s="1765"/>
      <c r="D43" s="1765"/>
      <c r="E43" s="1765"/>
      <c r="F43" s="1765"/>
      <c r="G43" s="1765"/>
      <c r="H43" s="1765"/>
      <c r="I43" s="1765"/>
      <c r="J43" s="1765"/>
      <c r="K43" s="1765"/>
      <c r="L43" s="1765"/>
      <c r="M43" s="1765"/>
      <c r="N43" s="1765"/>
      <c r="O43" s="1765"/>
      <c r="P43" s="1765"/>
      <c r="Q43" s="1765"/>
    </row>
    <row r="44" spans="1:31" ht="27" customHeight="1" x14ac:dyDescent="0.45">
      <c r="A44" s="1766"/>
      <c r="B44" s="1766"/>
      <c r="C44" s="1766"/>
      <c r="D44" s="1766"/>
      <c r="E44" s="1766"/>
      <c r="F44" s="1766"/>
      <c r="G44" s="1766"/>
      <c r="H44" s="1766"/>
      <c r="I44" s="1766"/>
      <c r="J44" s="1766"/>
      <c r="K44" s="1766"/>
      <c r="L44" s="1766"/>
      <c r="M44" s="1766"/>
      <c r="N44" s="1766"/>
      <c r="O44" s="1766"/>
      <c r="P44" s="1766"/>
      <c r="Q44" s="1766"/>
    </row>
    <row r="45" spans="1:31" ht="23.25" customHeight="1" x14ac:dyDescent="0.45">
      <c r="D45" s="886"/>
      <c r="E45" s="392"/>
      <c r="G45" s="392"/>
      <c r="I45" s="392"/>
      <c r="K45" s="392"/>
      <c r="O45" s="392"/>
      <c r="Q45"/>
      <c r="R45" s="392"/>
      <c r="AE45" s="1213"/>
    </row>
    <row r="46" spans="1:31" ht="23.25" customHeight="1" x14ac:dyDescent="0.45">
      <c r="D46" s="886"/>
      <c r="E46" s="392"/>
      <c r="G46" s="392"/>
      <c r="I46" s="392"/>
      <c r="K46" s="392"/>
      <c r="O46" s="392"/>
      <c r="Q46"/>
      <c r="R46" s="392"/>
      <c r="AE46" s="1213"/>
    </row>
    <row r="47" spans="1:31" ht="23.25" customHeight="1" x14ac:dyDescent="0.45">
      <c r="D47" s="886"/>
      <c r="E47" s="392"/>
      <c r="G47" s="392"/>
      <c r="I47" s="392"/>
      <c r="K47" s="392"/>
      <c r="O47" s="392"/>
      <c r="Q47"/>
      <c r="R47" s="392"/>
      <c r="AE47" s="1213"/>
    </row>
    <row r="48" spans="1:31" ht="23.25" customHeight="1" x14ac:dyDescent="0.45">
      <c r="D48" s="886"/>
      <c r="E48" s="392"/>
      <c r="G48" s="392"/>
      <c r="I48" s="392"/>
      <c r="K48" s="392"/>
      <c r="O48" s="392"/>
      <c r="Q48"/>
      <c r="R48" s="392"/>
      <c r="AE48" s="1213"/>
    </row>
    <row r="49" spans="4:31" x14ac:dyDescent="0.45">
      <c r="D49" s="886"/>
      <c r="E49" s="392"/>
      <c r="G49" s="392"/>
      <c r="I49" s="392"/>
      <c r="K49" s="392"/>
      <c r="O49" s="392"/>
      <c r="Q49"/>
      <c r="R49" s="392"/>
      <c r="AE49" s="1213"/>
    </row>
    <row r="50" spans="4:31" x14ac:dyDescent="0.45">
      <c r="D50" s="886"/>
      <c r="E50" s="392"/>
      <c r="G50" s="392"/>
      <c r="I50" s="392"/>
      <c r="K50" s="392"/>
      <c r="O50" s="392"/>
      <c r="Q50"/>
      <c r="R50" s="392"/>
      <c r="AE50" s="1213"/>
    </row>
    <row r="51" spans="4:31" x14ac:dyDescent="0.45">
      <c r="D51" s="886"/>
      <c r="E51" s="392"/>
      <c r="G51" s="392"/>
      <c r="I51" s="392"/>
      <c r="K51" s="392"/>
      <c r="O51" s="392"/>
      <c r="Q51"/>
      <c r="R51" s="392"/>
      <c r="AE51" s="1213"/>
    </row>
    <row r="52" spans="4:31" x14ac:dyDescent="0.45">
      <c r="D52" s="886"/>
      <c r="E52" s="392"/>
      <c r="G52" s="392"/>
      <c r="I52" s="392"/>
      <c r="K52" s="392"/>
      <c r="O52" s="392"/>
      <c r="Q52"/>
      <c r="R52" s="392"/>
      <c r="AE52" s="1213"/>
    </row>
    <row r="53" spans="4:31" x14ac:dyDescent="0.45">
      <c r="D53" s="886"/>
      <c r="E53" s="392"/>
      <c r="G53" s="392"/>
      <c r="I53" s="392"/>
      <c r="K53" s="392"/>
      <c r="O53" s="392"/>
      <c r="Q53"/>
      <c r="R53" s="392"/>
      <c r="AE53" s="1213"/>
    </row>
    <row r="54" spans="4:31" x14ac:dyDescent="0.45">
      <c r="D54" s="886"/>
      <c r="E54" s="392"/>
      <c r="G54" s="392"/>
      <c r="I54" s="392"/>
      <c r="K54" s="392"/>
      <c r="O54" s="392"/>
      <c r="Q54"/>
      <c r="R54" s="392"/>
      <c r="AE54" s="1213"/>
    </row>
  </sheetData>
  <mergeCells count="31">
    <mergeCell ref="A1:R1"/>
    <mergeCell ref="N3:O3"/>
    <mergeCell ref="P3:Q3"/>
    <mergeCell ref="D3:E3"/>
    <mergeCell ref="F3:G3"/>
    <mergeCell ref="H3:I3"/>
    <mergeCell ref="J3:K3"/>
    <mergeCell ref="L3:M3"/>
    <mergeCell ref="A25:A29"/>
    <mergeCell ref="B25:B29"/>
    <mergeCell ref="B15:B19"/>
    <mergeCell ref="R3:R4"/>
    <mergeCell ref="C3:C4"/>
    <mergeCell ref="B3:B4"/>
    <mergeCell ref="A3:A4"/>
    <mergeCell ref="A5:A9"/>
    <mergeCell ref="A20:A24"/>
    <mergeCell ref="B20:B24"/>
    <mergeCell ref="A15:A19"/>
    <mergeCell ref="B5:B9"/>
    <mergeCell ref="A10:A14"/>
    <mergeCell ref="B10:B14"/>
    <mergeCell ref="A44:Q44"/>
    <mergeCell ref="A35:A39"/>
    <mergeCell ref="B35:B39"/>
    <mergeCell ref="A30:A34"/>
    <mergeCell ref="B30:B34"/>
    <mergeCell ref="A41:Q41"/>
    <mergeCell ref="A42:Q42"/>
    <mergeCell ref="A40:C40"/>
    <mergeCell ref="A43:Q43"/>
  </mergeCells>
  <pageMargins left="0.78740157480314965" right="0.70866141732283472" top="0.74803149606299213" bottom="0.74803149606299213" header="0.31496062992125984" footer="0.31496062992125984"/>
  <pageSetup scale="39" orientation="landscape" r:id="rId1"/>
  <headerFooter>
    <oddFooter>&amp;C10</oddFooter>
  </headerFooter>
  <rowBreaks count="1" manualBreakCount="1">
    <brk id="43" max="17"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AS38"/>
  <sheetViews>
    <sheetView view="pageBreakPreview" topLeftCell="A22" zoomScale="80" zoomScaleNormal="60" zoomScaleSheetLayoutView="80" zoomScalePageLayoutView="50" workbookViewId="0">
      <selection sqref="A1:P1"/>
    </sheetView>
  </sheetViews>
  <sheetFormatPr baseColWidth="10" defaultColWidth="9.33203125" defaultRowHeight="16.5" customHeight="1" x14ac:dyDescent="0.4"/>
  <cols>
    <col min="1" max="1" width="9.33203125" style="146"/>
    <col min="2" max="2" width="51.44140625" style="32" bestFit="1" customWidth="1"/>
    <col min="3" max="3" width="9" style="32" customWidth="1"/>
    <col min="4" max="16" width="10.109375" style="32" customWidth="1"/>
    <col min="17" max="40" width="10.44140625" style="1130" customWidth="1"/>
    <col min="41" max="41" width="10.33203125" style="1130" bestFit="1" customWidth="1"/>
    <col min="42" max="42" width="44.5546875" style="32" customWidth="1"/>
    <col min="43" max="43" width="9.44140625" style="32" bestFit="1" customWidth="1"/>
    <col min="44" max="44" width="9.33203125" style="32"/>
    <col min="45" max="45" width="9.44140625" style="32" bestFit="1" customWidth="1"/>
    <col min="46" max="16384" width="9.33203125" style="32"/>
  </cols>
  <sheetData>
    <row r="1" spans="1:45" ht="44.25" customHeight="1" x14ac:dyDescent="0.4">
      <c r="A1" s="1798" t="s">
        <v>746</v>
      </c>
      <c r="B1" s="1798"/>
      <c r="C1" s="1798"/>
      <c r="D1" s="1798"/>
      <c r="E1" s="1798"/>
      <c r="F1" s="1798"/>
      <c r="G1" s="1798"/>
      <c r="H1" s="1798"/>
      <c r="I1" s="1798"/>
      <c r="J1" s="1798"/>
      <c r="K1" s="1798"/>
      <c r="L1" s="1798"/>
      <c r="M1" s="1798"/>
      <c r="N1" s="1798"/>
      <c r="O1" s="1798"/>
      <c r="P1" s="1798"/>
    </row>
    <row r="2" spans="1:45" ht="16.5" customHeight="1" thickBot="1" x14ac:dyDescent="0.45"/>
    <row r="3" spans="1:45" s="13" customFormat="1" ht="24" customHeight="1" x14ac:dyDescent="0.35">
      <c r="A3" s="1804" t="s">
        <v>158</v>
      </c>
      <c r="B3" s="1799" t="s">
        <v>190</v>
      </c>
      <c r="C3" s="1801" t="s">
        <v>85</v>
      </c>
      <c r="D3" s="1801"/>
      <c r="E3" s="1801" t="s">
        <v>391</v>
      </c>
      <c r="F3" s="1801"/>
      <c r="G3" s="1802" t="s">
        <v>114</v>
      </c>
      <c r="H3" s="1802"/>
      <c r="I3" s="1802" t="s">
        <v>115</v>
      </c>
      <c r="J3" s="1802"/>
      <c r="K3" s="1802" t="s">
        <v>116</v>
      </c>
      <c r="L3" s="1802"/>
      <c r="M3" s="1802" t="s">
        <v>117</v>
      </c>
      <c r="N3" s="1802"/>
      <c r="O3" s="1802" t="s">
        <v>118</v>
      </c>
      <c r="P3" s="1803"/>
      <c r="Q3" s="1649" t="s">
        <v>119</v>
      </c>
      <c r="R3" s="1649"/>
      <c r="S3" s="1649" t="s">
        <v>120</v>
      </c>
      <c r="T3" s="1649"/>
      <c r="U3" s="1649" t="s">
        <v>121</v>
      </c>
      <c r="V3" s="1649"/>
      <c r="W3" s="1649" t="s">
        <v>122</v>
      </c>
      <c r="X3" s="1649"/>
      <c r="Y3" s="1649" t="s">
        <v>123</v>
      </c>
      <c r="Z3" s="1649"/>
      <c r="AA3" s="1649" t="s">
        <v>124</v>
      </c>
      <c r="AB3" s="1649"/>
      <c r="AC3" s="1649" t="s">
        <v>125</v>
      </c>
      <c r="AD3" s="1649"/>
      <c r="AE3" s="1649" t="s">
        <v>126</v>
      </c>
      <c r="AF3" s="1649"/>
      <c r="AG3" s="1649" t="s">
        <v>127</v>
      </c>
      <c r="AH3" s="1649"/>
      <c r="AI3" s="1649" t="s">
        <v>128</v>
      </c>
      <c r="AJ3" s="1649"/>
      <c r="AK3" s="1649" t="s">
        <v>211</v>
      </c>
      <c r="AL3" s="1649"/>
      <c r="AM3" s="1090" t="s">
        <v>212</v>
      </c>
      <c r="AN3" s="1090"/>
      <c r="AO3" s="1090" t="s">
        <v>129</v>
      </c>
    </row>
    <row r="4" spans="1:45" s="13" customFormat="1" ht="22.5" customHeight="1" thickBot="1" x14ac:dyDescent="0.4">
      <c r="A4" s="1805"/>
      <c r="B4" s="1800"/>
      <c r="C4" s="927" t="s">
        <v>87</v>
      </c>
      <c r="D4" s="927" t="s">
        <v>517</v>
      </c>
      <c r="E4" s="927" t="s">
        <v>87</v>
      </c>
      <c r="F4" s="927" t="s">
        <v>518</v>
      </c>
      <c r="G4" s="927" t="s">
        <v>87</v>
      </c>
      <c r="H4" s="927" t="s">
        <v>518</v>
      </c>
      <c r="I4" s="927" t="s">
        <v>87</v>
      </c>
      <c r="J4" s="927" t="s">
        <v>518</v>
      </c>
      <c r="K4" s="927" t="s">
        <v>87</v>
      </c>
      <c r="L4" s="927" t="s">
        <v>518</v>
      </c>
      <c r="M4" s="927" t="s">
        <v>87</v>
      </c>
      <c r="N4" s="927" t="s">
        <v>518</v>
      </c>
      <c r="O4" s="928" t="s">
        <v>87</v>
      </c>
      <c r="P4" s="929" t="s">
        <v>518</v>
      </c>
      <c r="Q4" s="1197" t="s">
        <v>87</v>
      </c>
      <c r="R4" s="1197" t="s">
        <v>138</v>
      </c>
      <c r="S4" s="1197" t="s">
        <v>87</v>
      </c>
      <c r="T4" s="1197" t="s">
        <v>138</v>
      </c>
      <c r="U4" s="1197" t="s">
        <v>87</v>
      </c>
      <c r="V4" s="1197" t="s">
        <v>138</v>
      </c>
      <c r="W4" s="1197" t="s">
        <v>87</v>
      </c>
      <c r="X4" s="1197" t="s">
        <v>138</v>
      </c>
      <c r="Y4" s="1197" t="s">
        <v>87</v>
      </c>
      <c r="Z4" s="1197" t="s">
        <v>138</v>
      </c>
      <c r="AA4" s="1197" t="s">
        <v>87</v>
      </c>
      <c r="AB4" s="1197" t="s">
        <v>138</v>
      </c>
      <c r="AC4" s="1197" t="s">
        <v>87</v>
      </c>
      <c r="AD4" s="1197" t="s">
        <v>138</v>
      </c>
      <c r="AE4" s="1197" t="s">
        <v>87</v>
      </c>
      <c r="AF4" s="1197" t="s">
        <v>138</v>
      </c>
      <c r="AG4" s="1197" t="s">
        <v>87</v>
      </c>
      <c r="AH4" s="1197" t="s">
        <v>138</v>
      </c>
      <c r="AI4" s="1197" t="s">
        <v>87</v>
      </c>
      <c r="AJ4" s="1197" t="s">
        <v>138</v>
      </c>
      <c r="AK4" s="1197" t="s">
        <v>87</v>
      </c>
      <c r="AL4" s="1197" t="s">
        <v>138</v>
      </c>
      <c r="AM4" s="1197" t="s">
        <v>87</v>
      </c>
      <c r="AN4" s="1197" t="s">
        <v>138</v>
      </c>
      <c r="AO4" s="1197" t="s">
        <v>87</v>
      </c>
      <c r="AQ4" s="930"/>
      <c r="AS4" s="930"/>
    </row>
    <row r="5" spans="1:45" s="268" customFormat="1" ht="33" customHeight="1" x14ac:dyDescent="0.3">
      <c r="A5" s="931"/>
      <c r="B5" s="938" t="s">
        <v>85</v>
      </c>
      <c r="C5" s="939">
        <v>7597</v>
      </c>
      <c r="D5" s="940">
        <f t="shared" ref="D5:D13" si="0">C5/$E$36*100000</f>
        <v>185.3770068579976</v>
      </c>
      <c r="E5" s="939">
        <v>9</v>
      </c>
      <c r="F5" s="940">
        <f>E5/$G$36*100000</f>
        <v>12.111099149531704</v>
      </c>
      <c r="G5" s="939">
        <v>31</v>
      </c>
      <c r="H5" s="940">
        <f>G5/$I$36*100000</f>
        <v>10.460145159820895</v>
      </c>
      <c r="I5" s="939">
        <v>24</v>
      </c>
      <c r="J5" s="940">
        <f>I5/$K$36*100000</f>
        <v>6.5766397755173625</v>
      </c>
      <c r="K5" s="939">
        <v>28</v>
      </c>
      <c r="L5" s="940">
        <f>K5/$M$36*100000</f>
        <v>7.7466834511474767</v>
      </c>
      <c r="M5" s="939">
        <v>69</v>
      </c>
      <c r="N5" s="940">
        <f>M5/$O$36*100000</f>
        <v>19.518487402089328</v>
      </c>
      <c r="O5" s="939">
        <v>93</v>
      </c>
      <c r="P5" s="1195">
        <f>O5/$Q$36*100000</f>
        <v>27.945971122496506</v>
      </c>
      <c r="Q5" s="1198">
        <v>138</v>
      </c>
      <c r="R5" s="1199">
        <f t="shared" ref="R5:R10" si="1">Q5/$S$36*100000</f>
        <v>43.697989892464946</v>
      </c>
      <c r="S5" s="1198">
        <v>192</v>
      </c>
      <c r="T5" s="1199">
        <f t="shared" ref="T5:T9" si="2">S5/$U$36*100000</f>
        <v>63.020452106097558</v>
      </c>
      <c r="U5" s="1198">
        <v>274</v>
      </c>
      <c r="V5" s="1199">
        <f t="shared" ref="V5:V14" si="3">U5/$W$36*100000</f>
        <v>94.045285894236812</v>
      </c>
      <c r="W5" s="1198">
        <v>325</v>
      </c>
      <c r="X5" s="1199">
        <f t="shared" ref="X5:X10" si="4">W5/$Y$36*100000</f>
        <v>117.03909105641283</v>
      </c>
      <c r="Y5" s="1198">
        <v>481</v>
      </c>
      <c r="Z5" s="1199">
        <f t="shared" ref="Z5:Z14" si="5">Y5/$AA$36*100000</f>
        <v>189.26203545220247</v>
      </c>
      <c r="AA5" s="1198">
        <v>582</v>
      </c>
      <c r="AB5" s="1199">
        <f t="shared" ref="AB5:AB14" si="6">AA5/$AC$36*100000</f>
        <v>266.56773431166442</v>
      </c>
      <c r="AC5" s="1198">
        <v>680</v>
      </c>
      <c r="AD5" s="1199">
        <f t="shared" ref="AD5:AD14" si="7">AC5/$AE$36*100000</f>
        <v>371.83258784544887</v>
      </c>
      <c r="AE5" s="1198">
        <v>811</v>
      </c>
      <c r="AF5" s="1199">
        <f t="shared" ref="AF5:AF14" si="8">AE5/$AG$36*100000</f>
        <v>569.05491976395797</v>
      </c>
      <c r="AG5" s="1198">
        <v>980</v>
      </c>
      <c r="AH5" s="1199">
        <f t="shared" ref="AH5:AH14" si="9">AG5/$AI$36*100000</f>
        <v>1187.4901547372376</v>
      </c>
      <c r="AI5" s="1198">
        <v>913</v>
      </c>
      <c r="AJ5" s="1199">
        <f t="shared" ref="AJ5:AJ14" si="10">AI5/$AK$36*100000</f>
        <v>1148.1243948139486</v>
      </c>
      <c r="AK5" s="1198">
        <v>782</v>
      </c>
      <c r="AL5" s="1199">
        <f t="shared" ref="AL5:AL14" si="11">AK5/$AM$36*100000</f>
        <v>1319.5417039299396</v>
      </c>
      <c r="AM5" s="1198">
        <v>1184</v>
      </c>
      <c r="AN5" s="1199">
        <f t="shared" ref="AN5:AN14" si="12">AM5/$AO$36*100000</f>
        <v>1552.9498176857899</v>
      </c>
      <c r="AO5" s="1198">
        <v>1</v>
      </c>
      <c r="AP5" s="932"/>
      <c r="AQ5" s="933"/>
      <c r="AS5" s="933"/>
    </row>
    <row r="6" spans="1:45" s="13" customFormat="1" ht="23.25" customHeight="1" x14ac:dyDescent="0.35">
      <c r="A6" s="298" t="s">
        <v>139</v>
      </c>
      <c r="B6" s="557" t="s">
        <v>140</v>
      </c>
      <c r="C6" s="934">
        <v>442</v>
      </c>
      <c r="D6" s="276">
        <f t="shared" si="0"/>
        <v>10.785393843785039</v>
      </c>
      <c r="E6" s="934" t="s">
        <v>73</v>
      </c>
      <c r="F6" s="275" t="s">
        <v>73</v>
      </c>
      <c r="G6" s="934" t="s">
        <v>73</v>
      </c>
      <c r="H6" s="275" t="s">
        <v>73</v>
      </c>
      <c r="I6" s="934" t="s">
        <v>73</v>
      </c>
      <c r="J6" s="275" t="s">
        <v>73</v>
      </c>
      <c r="K6" s="934" t="s">
        <v>73</v>
      </c>
      <c r="L6" s="275" t="s">
        <v>73</v>
      </c>
      <c r="M6" s="934">
        <v>1</v>
      </c>
      <c r="N6" s="276">
        <f>M6/$O$36*100000</f>
        <v>0.28287662901578736</v>
      </c>
      <c r="O6" s="934">
        <v>5</v>
      </c>
      <c r="P6" s="71">
        <f>O6/$Q$36*100000</f>
        <v>1.5024715657256187</v>
      </c>
      <c r="Q6" s="1200">
        <v>5</v>
      </c>
      <c r="R6" s="1201">
        <f t="shared" si="1"/>
        <v>1.5832605033501792</v>
      </c>
      <c r="S6" s="1200">
        <v>5</v>
      </c>
      <c r="T6" s="1201">
        <f t="shared" si="2"/>
        <v>1.6411576069296239</v>
      </c>
      <c r="U6" s="1200">
        <v>6</v>
      </c>
      <c r="V6" s="1201">
        <f t="shared" si="3"/>
        <v>2.059385822501536</v>
      </c>
      <c r="W6" s="1200">
        <v>17</v>
      </c>
      <c r="X6" s="1201">
        <f t="shared" si="4"/>
        <v>6.1220447629508259</v>
      </c>
      <c r="Y6" s="1200">
        <v>37</v>
      </c>
      <c r="Z6" s="1201">
        <f t="shared" si="5"/>
        <v>14.558618111707883</v>
      </c>
      <c r="AA6" s="1200">
        <v>24</v>
      </c>
      <c r="AB6" s="1201">
        <f t="shared" si="6"/>
        <v>10.9924838891408</v>
      </c>
      <c r="AC6" s="1200">
        <v>41</v>
      </c>
      <c r="AD6" s="1201">
        <f t="shared" si="7"/>
        <v>22.419317796563828</v>
      </c>
      <c r="AE6" s="1200">
        <v>49</v>
      </c>
      <c r="AF6" s="1201">
        <f t="shared" si="8"/>
        <v>34.381863216318052</v>
      </c>
      <c r="AG6" s="1200">
        <v>48</v>
      </c>
      <c r="AH6" s="1201">
        <f t="shared" si="9"/>
        <v>58.162783089170809</v>
      </c>
      <c r="AI6" s="1200">
        <v>71</v>
      </c>
      <c r="AJ6" s="1201">
        <f t="shared" si="10"/>
        <v>89.284591491555688</v>
      </c>
      <c r="AK6" s="1200">
        <v>57</v>
      </c>
      <c r="AL6" s="1201">
        <f t="shared" si="11"/>
        <v>96.181428547322952</v>
      </c>
      <c r="AM6" s="1200">
        <v>76</v>
      </c>
      <c r="AN6" s="1201">
        <f t="shared" si="12"/>
        <v>99.682589648750039</v>
      </c>
      <c r="AO6" s="1200" t="s">
        <v>73</v>
      </c>
      <c r="AP6" s="65"/>
      <c r="AQ6" s="66"/>
      <c r="AS6" s="66"/>
    </row>
    <row r="7" spans="1:45" s="13" customFormat="1" ht="23.25" customHeight="1" x14ac:dyDescent="0.35">
      <c r="A7" s="298" t="s">
        <v>141</v>
      </c>
      <c r="B7" s="294" t="s">
        <v>142</v>
      </c>
      <c r="C7" s="934">
        <v>451</v>
      </c>
      <c r="D7" s="276">
        <f t="shared" si="0"/>
        <v>11.005005935626816</v>
      </c>
      <c r="E7" s="934" t="s">
        <v>73</v>
      </c>
      <c r="F7" s="275" t="s">
        <v>73</v>
      </c>
      <c r="G7" s="934">
        <v>1</v>
      </c>
      <c r="H7" s="276">
        <f>G7/$I$36*100000</f>
        <v>0.33742403741357724</v>
      </c>
      <c r="I7" s="934" t="s">
        <v>73</v>
      </c>
      <c r="J7" s="275" t="s">
        <v>73</v>
      </c>
      <c r="K7" s="934" t="s">
        <v>73</v>
      </c>
      <c r="L7" s="275" t="s">
        <v>73</v>
      </c>
      <c r="M7" s="934" t="s">
        <v>73</v>
      </c>
      <c r="N7" s="934" t="s">
        <v>73</v>
      </c>
      <c r="O7" s="934">
        <v>1</v>
      </c>
      <c r="P7" s="71">
        <f>O7/$Q$36*100000</f>
        <v>0.30049431314512376</v>
      </c>
      <c r="Q7" s="1200">
        <v>4</v>
      </c>
      <c r="R7" s="1201">
        <f t="shared" si="1"/>
        <v>1.2666084026801434</v>
      </c>
      <c r="S7" s="1200">
        <v>2</v>
      </c>
      <c r="T7" s="1201">
        <f t="shared" si="2"/>
        <v>0.65646304277184964</v>
      </c>
      <c r="U7" s="1200">
        <v>10</v>
      </c>
      <c r="V7" s="1201">
        <f t="shared" si="3"/>
        <v>3.4323097041692265</v>
      </c>
      <c r="W7" s="1200">
        <v>15</v>
      </c>
      <c r="X7" s="1201">
        <f t="shared" si="4"/>
        <v>5.4018042026036692</v>
      </c>
      <c r="Y7" s="1200">
        <v>29</v>
      </c>
      <c r="Z7" s="1201">
        <f t="shared" si="5"/>
        <v>11.41080879025753</v>
      </c>
      <c r="AA7" s="1200">
        <v>40</v>
      </c>
      <c r="AB7" s="1201">
        <f t="shared" si="6"/>
        <v>18.320806481901332</v>
      </c>
      <c r="AC7" s="1200">
        <v>46</v>
      </c>
      <c r="AD7" s="1201">
        <f t="shared" si="7"/>
        <v>25.153380942486251</v>
      </c>
      <c r="AE7" s="1200">
        <v>50</v>
      </c>
      <c r="AF7" s="1201">
        <f t="shared" si="8"/>
        <v>35.083533894202098</v>
      </c>
      <c r="AG7" s="1200">
        <v>52</v>
      </c>
      <c r="AH7" s="1201">
        <f t="shared" si="9"/>
        <v>63.009681679935049</v>
      </c>
      <c r="AI7" s="1200">
        <v>58</v>
      </c>
      <c r="AJ7" s="1201">
        <f t="shared" si="10"/>
        <v>72.936708542397596</v>
      </c>
      <c r="AK7" s="1200">
        <v>54</v>
      </c>
      <c r="AL7" s="1201">
        <f t="shared" si="11"/>
        <v>91.119248097463853</v>
      </c>
      <c r="AM7" s="1200">
        <v>89</v>
      </c>
      <c r="AN7" s="1201">
        <f t="shared" si="12"/>
        <v>116.73355893077307</v>
      </c>
      <c r="AO7" s="1200" t="s">
        <v>73</v>
      </c>
      <c r="AP7" s="65"/>
      <c r="AQ7" s="66"/>
      <c r="AS7" s="66"/>
    </row>
    <row r="8" spans="1:45" s="13" customFormat="1" ht="23.25" customHeight="1" x14ac:dyDescent="0.35">
      <c r="A8" s="298" t="s">
        <v>159</v>
      </c>
      <c r="B8" s="294" t="s">
        <v>160</v>
      </c>
      <c r="C8" s="934">
        <v>166</v>
      </c>
      <c r="D8" s="276">
        <f t="shared" si="0"/>
        <v>4.0506230273038835</v>
      </c>
      <c r="E8" s="934" t="s">
        <v>73</v>
      </c>
      <c r="F8" s="275" t="s">
        <v>73</v>
      </c>
      <c r="G8" s="934" t="s">
        <v>73</v>
      </c>
      <c r="H8" s="275" t="s">
        <v>73</v>
      </c>
      <c r="I8" s="934" t="s">
        <v>73</v>
      </c>
      <c r="J8" s="275" t="s">
        <v>73</v>
      </c>
      <c r="K8" s="934" t="s">
        <v>73</v>
      </c>
      <c r="L8" s="275" t="s">
        <v>73</v>
      </c>
      <c r="M8" s="934" t="s">
        <v>73</v>
      </c>
      <c r="N8" s="934" t="s">
        <v>73</v>
      </c>
      <c r="O8" s="934">
        <v>1</v>
      </c>
      <c r="P8" s="71">
        <f>O8/$Q$36*100000</f>
        <v>0.30049431314512376</v>
      </c>
      <c r="Q8" s="1200">
        <v>2</v>
      </c>
      <c r="R8" s="1201">
        <f t="shared" si="1"/>
        <v>0.6333042013400717</v>
      </c>
      <c r="S8" s="1200">
        <v>2</v>
      </c>
      <c r="T8" s="1201">
        <f t="shared" si="2"/>
        <v>0.65646304277184964</v>
      </c>
      <c r="U8" s="1200">
        <v>7</v>
      </c>
      <c r="V8" s="1201">
        <f t="shared" si="3"/>
        <v>2.4026167929184585</v>
      </c>
      <c r="W8" s="1200">
        <v>2</v>
      </c>
      <c r="X8" s="1201">
        <f t="shared" si="4"/>
        <v>0.72024056034715589</v>
      </c>
      <c r="Y8" s="1200">
        <v>9</v>
      </c>
      <c r="Z8" s="1201">
        <f t="shared" si="5"/>
        <v>3.5412854866316472</v>
      </c>
      <c r="AA8" s="1200">
        <v>10</v>
      </c>
      <c r="AB8" s="1201">
        <f t="shared" si="6"/>
        <v>4.5802016204753331</v>
      </c>
      <c r="AC8" s="1200">
        <v>24</v>
      </c>
      <c r="AD8" s="1201">
        <f t="shared" si="7"/>
        <v>13.123503100427607</v>
      </c>
      <c r="AE8" s="1200">
        <v>20</v>
      </c>
      <c r="AF8" s="1201">
        <f t="shared" si="8"/>
        <v>14.033413557680836</v>
      </c>
      <c r="AG8" s="1200">
        <v>25</v>
      </c>
      <c r="AH8" s="1201">
        <f t="shared" si="9"/>
        <v>30.293116192276468</v>
      </c>
      <c r="AI8" s="1200">
        <v>18</v>
      </c>
      <c r="AJ8" s="1201">
        <f t="shared" si="10"/>
        <v>22.635530237295807</v>
      </c>
      <c r="AK8" s="1200">
        <v>22</v>
      </c>
      <c r="AL8" s="1201">
        <f t="shared" si="11"/>
        <v>37.122656632300085</v>
      </c>
      <c r="AM8" s="1200">
        <v>24</v>
      </c>
      <c r="AN8" s="1201">
        <f t="shared" si="12"/>
        <v>31.478712520657908</v>
      </c>
      <c r="AO8" s="1200" t="s">
        <v>73</v>
      </c>
      <c r="AP8" s="65"/>
      <c r="AQ8" s="66"/>
      <c r="AS8" s="66"/>
    </row>
    <row r="9" spans="1:45" s="13" customFormat="1" ht="23.25" customHeight="1" x14ac:dyDescent="0.35">
      <c r="A9" s="298" t="s">
        <v>161</v>
      </c>
      <c r="B9" s="295" t="s">
        <v>659</v>
      </c>
      <c r="C9" s="934">
        <v>178</v>
      </c>
      <c r="D9" s="276">
        <f t="shared" si="0"/>
        <v>4.3434391497595852</v>
      </c>
      <c r="E9" s="934" t="s">
        <v>73</v>
      </c>
      <c r="F9" s="275" t="s">
        <v>73</v>
      </c>
      <c r="G9" s="934">
        <v>1</v>
      </c>
      <c r="H9" s="276">
        <f>G9/$I$36*100000</f>
        <v>0.33742403741357724</v>
      </c>
      <c r="I9" s="934">
        <v>1</v>
      </c>
      <c r="J9" s="276">
        <f>I9/$K$36*100000</f>
        <v>0.2740266573132234</v>
      </c>
      <c r="K9" s="934" t="s">
        <v>73</v>
      </c>
      <c r="L9" s="275" t="s">
        <v>73</v>
      </c>
      <c r="M9" s="934" t="s">
        <v>73</v>
      </c>
      <c r="N9" s="934" t="s">
        <v>73</v>
      </c>
      <c r="O9" s="934" t="s">
        <v>73</v>
      </c>
      <c r="P9" s="277" t="s">
        <v>73</v>
      </c>
      <c r="Q9" s="1200">
        <v>2</v>
      </c>
      <c r="R9" s="1201">
        <f t="shared" si="1"/>
        <v>0.6333042013400717</v>
      </c>
      <c r="S9" s="1200">
        <v>1</v>
      </c>
      <c r="T9" s="1201">
        <f t="shared" si="2"/>
        <v>0.32823152138592482</v>
      </c>
      <c r="U9" s="1200">
        <v>2</v>
      </c>
      <c r="V9" s="1201">
        <f t="shared" si="3"/>
        <v>0.68646194083384537</v>
      </c>
      <c r="W9" s="1200">
        <v>1</v>
      </c>
      <c r="X9" s="1201">
        <f t="shared" si="4"/>
        <v>0.36012028017357794</v>
      </c>
      <c r="Y9" s="1200">
        <v>8</v>
      </c>
      <c r="Z9" s="1201">
        <f t="shared" si="5"/>
        <v>3.1478093214503531</v>
      </c>
      <c r="AA9" s="1200">
        <v>13</v>
      </c>
      <c r="AB9" s="1201">
        <f t="shared" si="6"/>
        <v>5.9542621066179331</v>
      </c>
      <c r="AC9" s="1200">
        <v>12</v>
      </c>
      <c r="AD9" s="1201">
        <f t="shared" si="7"/>
        <v>6.5617515502138035</v>
      </c>
      <c r="AE9" s="1200">
        <v>16</v>
      </c>
      <c r="AF9" s="1201">
        <f t="shared" si="8"/>
        <v>11.226730846144671</v>
      </c>
      <c r="AG9" s="1200">
        <v>23</v>
      </c>
      <c r="AH9" s="1201">
        <f t="shared" si="9"/>
        <v>27.869666896894348</v>
      </c>
      <c r="AI9" s="1200">
        <v>27</v>
      </c>
      <c r="AJ9" s="1201">
        <f t="shared" si="10"/>
        <v>33.953295355943709</v>
      </c>
      <c r="AK9" s="1200">
        <v>26</v>
      </c>
      <c r="AL9" s="1201">
        <f t="shared" si="11"/>
        <v>43.872230565445555</v>
      </c>
      <c r="AM9" s="1200">
        <v>45</v>
      </c>
      <c r="AN9" s="1201">
        <f t="shared" si="12"/>
        <v>59.022585976233579</v>
      </c>
      <c r="AO9" s="1200" t="s">
        <v>73</v>
      </c>
      <c r="AP9" s="65"/>
      <c r="AQ9" s="66"/>
      <c r="AS9" s="66"/>
    </row>
    <row r="10" spans="1:45" s="13" customFormat="1" ht="23.25" customHeight="1" x14ac:dyDescent="0.35">
      <c r="A10" s="298" t="s">
        <v>162</v>
      </c>
      <c r="B10" s="294" t="s">
        <v>163</v>
      </c>
      <c r="C10" s="934">
        <v>148</v>
      </c>
      <c r="D10" s="276">
        <f t="shared" si="0"/>
        <v>3.6113988436203299</v>
      </c>
      <c r="E10" s="934" t="s">
        <v>73</v>
      </c>
      <c r="F10" s="275" t="s">
        <v>73</v>
      </c>
      <c r="G10" s="934" t="s">
        <v>73</v>
      </c>
      <c r="H10" s="275" t="s">
        <v>73</v>
      </c>
      <c r="I10" s="934" t="s">
        <v>73</v>
      </c>
      <c r="J10" s="275" t="s">
        <v>73</v>
      </c>
      <c r="K10" s="934" t="s">
        <v>73</v>
      </c>
      <c r="L10" s="275" t="s">
        <v>73</v>
      </c>
      <c r="M10" s="934" t="s">
        <v>73</v>
      </c>
      <c r="N10" s="934" t="s">
        <v>73</v>
      </c>
      <c r="O10" s="934" t="s">
        <v>73</v>
      </c>
      <c r="P10" s="277" t="s">
        <v>73</v>
      </c>
      <c r="Q10" s="1200">
        <v>1</v>
      </c>
      <c r="R10" s="1201">
        <f t="shared" si="1"/>
        <v>0.31665210067003585</v>
      </c>
      <c r="S10" s="1200" t="s">
        <v>73</v>
      </c>
      <c r="T10" s="1200" t="s">
        <v>73</v>
      </c>
      <c r="U10" s="1200" t="s">
        <v>73</v>
      </c>
      <c r="V10" s="1200" t="s">
        <v>73</v>
      </c>
      <c r="W10" s="1200">
        <v>4</v>
      </c>
      <c r="X10" s="1201">
        <f t="shared" si="4"/>
        <v>1.4404811206943118</v>
      </c>
      <c r="Y10" s="1200">
        <v>6</v>
      </c>
      <c r="Z10" s="1201">
        <f t="shared" si="5"/>
        <v>2.3608569910877648</v>
      </c>
      <c r="AA10" s="1200">
        <v>5</v>
      </c>
      <c r="AB10" s="1201">
        <f t="shared" si="6"/>
        <v>2.2901008102376665</v>
      </c>
      <c r="AC10" s="1200">
        <v>19</v>
      </c>
      <c r="AD10" s="1201">
        <f t="shared" si="7"/>
        <v>10.389439954505189</v>
      </c>
      <c r="AE10" s="1200">
        <v>13</v>
      </c>
      <c r="AF10" s="1201">
        <f t="shared" si="8"/>
        <v>9.1217188124925439</v>
      </c>
      <c r="AG10" s="1200">
        <v>13</v>
      </c>
      <c r="AH10" s="1201">
        <f t="shared" si="9"/>
        <v>15.752420419983762</v>
      </c>
      <c r="AI10" s="1200">
        <v>28</v>
      </c>
      <c r="AJ10" s="1201">
        <f t="shared" si="10"/>
        <v>35.210824813571257</v>
      </c>
      <c r="AK10" s="1200">
        <v>16</v>
      </c>
      <c r="AL10" s="1201">
        <f t="shared" si="11"/>
        <v>26.99829573258188</v>
      </c>
      <c r="AM10" s="1200">
        <v>43</v>
      </c>
      <c r="AN10" s="1201">
        <f t="shared" si="12"/>
        <v>56.399359932845407</v>
      </c>
      <c r="AO10" s="1200" t="s">
        <v>73</v>
      </c>
      <c r="AP10" s="65"/>
      <c r="AQ10" s="66"/>
      <c r="AS10" s="66"/>
    </row>
    <row r="11" spans="1:45" s="13" customFormat="1" ht="23.25" customHeight="1" x14ac:dyDescent="0.35">
      <c r="A11" s="298" t="s">
        <v>164</v>
      </c>
      <c r="B11" s="294" t="s">
        <v>165</v>
      </c>
      <c r="C11" s="934">
        <v>67</v>
      </c>
      <c r="D11" s="276">
        <f t="shared" si="0"/>
        <v>1.6348900170443383</v>
      </c>
      <c r="E11" s="934" t="s">
        <v>73</v>
      </c>
      <c r="F11" s="275" t="s">
        <v>73</v>
      </c>
      <c r="G11" s="934" t="s">
        <v>73</v>
      </c>
      <c r="H11" s="275" t="s">
        <v>73</v>
      </c>
      <c r="I11" s="934" t="s">
        <v>73</v>
      </c>
      <c r="J11" s="275" t="s">
        <v>73</v>
      </c>
      <c r="K11" s="934" t="s">
        <v>73</v>
      </c>
      <c r="L11" s="275" t="s">
        <v>73</v>
      </c>
      <c r="M11" s="934" t="s">
        <v>73</v>
      </c>
      <c r="N11" s="934" t="s">
        <v>73</v>
      </c>
      <c r="O11" s="934" t="s">
        <v>73</v>
      </c>
      <c r="P11" s="277" t="s">
        <v>73</v>
      </c>
      <c r="Q11" s="1200" t="s">
        <v>73</v>
      </c>
      <c r="R11" s="1097" t="s">
        <v>73</v>
      </c>
      <c r="S11" s="1200" t="s">
        <v>73</v>
      </c>
      <c r="T11" s="1200" t="s">
        <v>73</v>
      </c>
      <c r="U11" s="1200">
        <v>3</v>
      </c>
      <c r="V11" s="1201">
        <f t="shared" si="3"/>
        <v>1.029692911250768</v>
      </c>
      <c r="W11" s="1200" t="s">
        <v>73</v>
      </c>
      <c r="X11" s="1200" t="s">
        <v>73</v>
      </c>
      <c r="Y11" s="1200">
        <v>1</v>
      </c>
      <c r="Z11" s="1201">
        <f t="shared" si="5"/>
        <v>0.39347616518129414</v>
      </c>
      <c r="AA11" s="1200">
        <v>1</v>
      </c>
      <c r="AB11" s="1201">
        <f t="shared" si="6"/>
        <v>0.45802016204753332</v>
      </c>
      <c r="AC11" s="1200">
        <v>8</v>
      </c>
      <c r="AD11" s="1201">
        <f t="shared" si="7"/>
        <v>4.3745010334758696</v>
      </c>
      <c r="AE11" s="1200">
        <v>8</v>
      </c>
      <c r="AF11" s="1201">
        <f t="shared" si="8"/>
        <v>5.6133654230723353</v>
      </c>
      <c r="AG11" s="1200">
        <v>12</v>
      </c>
      <c r="AH11" s="1201">
        <f t="shared" si="9"/>
        <v>14.540695772292702</v>
      </c>
      <c r="AI11" s="1200">
        <v>11</v>
      </c>
      <c r="AJ11" s="1201">
        <f t="shared" si="10"/>
        <v>13.832824033902993</v>
      </c>
      <c r="AK11" s="1200">
        <v>13</v>
      </c>
      <c r="AL11" s="1201">
        <f t="shared" si="11"/>
        <v>21.936115282722778</v>
      </c>
      <c r="AM11" s="1200">
        <v>10</v>
      </c>
      <c r="AN11" s="1201">
        <f t="shared" si="12"/>
        <v>13.116130216940793</v>
      </c>
      <c r="AO11" s="1200" t="s">
        <v>73</v>
      </c>
      <c r="AP11" s="65"/>
      <c r="AQ11" s="66"/>
      <c r="AS11" s="66"/>
    </row>
    <row r="12" spans="1:45" s="13" customFormat="1" ht="23.25" customHeight="1" x14ac:dyDescent="0.35">
      <c r="A12" s="298" t="s">
        <v>149</v>
      </c>
      <c r="B12" s="296" t="s">
        <v>658</v>
      </c>
      <c r="C12" s="934">
        <v>291</v>
      </c>
      <c r="D12" s="276">
        <f t="shared" si="0"/>
        <v>7.1007909695507836</v>
      </c>
      <c r="E12" s="934" t="s">
        <v>73</v>
      </c>
      <c r="F12" s="275" t="s">
        <v>73</v>
      </c>
      <c r="G12" s="934" t="s">
        <v>73</v>
      </c>
      <c r="H12" s="275" t="s">
        <v>73</v>
      </c>
      <c r="I12" s="934" t="s">
        <v>73</v>
      </c>
      <c r="J12" s="275" t="s">
        <v>73</v>
      </c>
      <c r="K12" s="934" t="s">
        <v>73</v>
      </c>
      <c r="L12" s="275" t="s">
        <v>73</v>
      </c>
      <c r="M12" s="934" t="s">
        <v>73</v>
      </c>
      <c r="N12" s="934" t="s">
        <v>73</v>
      </c>
      <c r="O12" s="934">
        <v>3</v>
      </c>
      <c r="P12" s="71">
        <f>O12/$Q$36*100000</f>
        <v>0.90148293943537117</v>
      </c>
      <c r="Q12" s="1200">
        <v>2</v>
      </c>
      <c r="R12" s="1201">
        <f>Q12/$S$36*100000</f>
        <v>0.6333042013400717</v>
      </c>
      <c r="S12" s="1200">
        <v>3</v>
      </c>
      <c r="T12" s="1201">
        <f>S12/$U$36*100000</f>
        <v>0.98469456415777434</v>
      </c>
      <c r="U12" s="1200">
        <v>3</v>
      </c>
      <c r="V12" s="1201">
        <f t="shared" si="3"/>
        <v>1.029692911250768</v>
      </c>
      <c r="W12" s="1200">
        <v>4</v>
      </c>
      <c r="X12" s="1201">
        <f>W12/$Y$36*100000</f>
        <v>1.4404811206943118</v>
      </c>
      <c r="Y12" s="1200">
        <v>5</v>
      </c>
      <c r="Z12" s="1201">
        <f t="shared" si="5"/>
        <v>1.9673808259064709</v>
      </c>
      <c r="AA12" s="1200">
        <v>23</v>
      </c>
      <c r="AB12" s="1201">
        <f t="shared" si="6"/>
        <v>10.534463727093266</v>
      </c>
      <c r="AC12" s="1200">
        <v>27</v>
      </c>
      <c r="AD12" s="1201">
        <f t="shared" si="7"/>
        <v>14.763940987981059</v>
      </c>
      <c r="AE12" s="1200">
        <v>36</v>
      </c>
      <c r="AF12" s="1201">
        <f t="shared" si="8"/>
        <v>25.26014440382551</v>
      </c>
      <c r="AG12" s="1200">
        <v>44</v>
      </c>
      <c r="AH12" s="1201">
        <f t="shared" si="9"/>
        <v>53.315884498406582</v>
      </c>
      <c r="AI12" s="1200">
        <v>41</v>
      </c>
      <c r="AJ12" s="1201">
        <f t="shared" si="10"/>
        <v>51.558707762729348</v>
      </c>
      <c r="AK12" s="1200">
        <v>41</v>
      </c>
      <c r="AL12" s="1201">
        <f t="shared" si="11"/>
        <v>69.183132814741072</v>
      </c>
      <c r="AM12" s="1200">
        <v>59</v>
      </c>
      <c r="AN12" s="1201">
        <f t="shared" si="12"/>
        <v>77.385168279950676</v>
      </c>
      <c r="AO12" s="1200" t="s">
        <v>73</v>
      </c>
      <c r="AP12" s="65"/>
      <c r="AQ12" s="66"/>
      <c r="AS12" s="66"/>
    </row>
    <row r="13" spans="1:45" s="13" customFormat="1" ht="33.75" customHeight="1" x14ac:dyDescent="0.35">
      <c r="A13" s="298" t="s">
        <v>166</v>
      </c>
      <c r="B13" s="296" t="s">
        <v>657</v>
      </c>
      <c r="C13" s="934">
        <v>354</v>
      </c>
      <c r="D13" s="276">
        <f t="shared" si="0"/>
        <v>8.6380756124432221</v>
      </c>
      <c r="E13" s="934">
        <v>4</v>
      </c>
      <c r="F13" s="276">
        <f>E13/$G$36*100000</f>
        <v>5.3827107331252018</v>
      </c>
      <c r="G13" s="934">
        <v>14</v>
      </c>
      <c r="H13" s="276">
        <f>G13/$I$36*100000</f>
        <v>4.7239365237900817</v>
      </c>
      <c r="I13" s="934">
        <v>12</v>
      </c>
      <c r="J13" s="276">
        <f>I13/$K$36*100000</f>
        <v>3.2883198877586812</v>
      </c>
      <c r="K13" s="934">
        <v>12</v>
      </c>
      <c r="L13" s="276">
        <f>K13/$M$36*100000</f>
        <v>3.320007193348919</v>
      </c>
      <c r="M13" s="934">
        <v>21</v>
      </c>
      <c r="N13" s="276">
        <f>M13/$O$36*100000</f>
        <v>5.9404092093315342</v>
      </c>
      <c r="O13" s="934">
        <v>16</v>
      </c>
      <c r="P13" s="71">
        <f>O13/$Q$36*100000</f>
        <v>4.8079090103219801</v>
      </c>
      <c r="Q13" s="1200">
        <v>14</v>
      </c>
      <c r="R13" s="1201">
        <f>Q13/$S$36*100000</f>
        <v>4.433129409380502</v>
      </c>
      <c r="S13" s="1200">
        <v>13</v>
      </c>
      <c r="T13" s="1201">
        <f>S13/$U$36*100000</f>
        <v>4.2670097780170222</v>
      </c>
      <c r="U13" s="1200">
        <v>14</v>
      </c>
      <c r="V13" s="1201">
        <f t="shared" si="3"/>
        <v>4.8052335858369171</v>
      </c>
      <c r="W13" s="1200">
        <v>14</v>
      </c>
      <c r="X13" s="1201">
        <f>W13/$Y$36*100000</f>
        <v>5.0416839224300922</v>
      </c>
      <c r="Y13" s="1200">
        <v>18</v>
      </c>
      <c r="Z13" s="1201">
        <f t="shared" si="5"/>
        <v>7.0825709732632944</v>
      </c>
      <c r="AA13" s="1200">
        <v>26</v>
      </c>
      <c r="AB13" s="1201">
        <f t="shared" si="6"/>
        <v>11.908524213235866</v>
      </c>
      <c r="AC13" s="1200">
        <v>23</v>
      </c>
      <c r="AD13" s="1201">
        <f t="shared" si="7"/>
        <v>12.576690471243126</v>
      </c>
      <c r="AE13" s="1200">
        <v>25</v>
      </c>
      <c r="AF13" s="1201">
        <f t="shared" si="8"/>
        <v>17.541766947101049</v>
      </c>
      <c r="AG13" s="1200">
        <v>23</v>
      </c>
      <c r="AH13" s="1201">
        <f t="shared" si="9"/>
        <v>27.869666896894348</v>
      </c>
      <c r="AI13" s="1200">
        <v>32</v>
      </c>
      <c r="AJ13" s="1201">
        <f t="shared" si="10"/>
        <v>40.240942644081436</v>
      </c>
      <c r="AK13" s="1200">
        <v>34</v>
      </c>
      <c r="AL13" s="1201">
        <f t="shared" si="11"/>
        <v>57.371378431736495</v>
      </c>
      <c r="AM13" s="1200">
        <v>39</v>
      </c>
      <c r="AN13" s="1201">
        <f t="shared" si="12"/>
        <v>51.152907846069098</v>
      </c>
      <c r="AO13" s="1200" t="s">
        <v>73</v>
      </c>
      <c r="AP13" s="65"/>
      <c r="AQ13" s="66"/>
      <c r="AS13" s="66"/>
    </row>
    <row r="14" spans="1:45" s="13" customFormat="1" ht="23.25" customHeight="1" x14ac:dyDescent="0.35">
      <c r="A14" s="298" t="s">
        <v>151</v>
      </c>
      <c r="B14" s="294" t="s">
        <v>152</v>
      </c>
      <c r="C14" s="934">
        <v>943</v>
      </c>
      <c r="D14" s="276">
        <f>C14/$E$36*100000</f>
        <v>23.010466956310616</v>
      </c>
      <c r="E14" s="934" t="s">
        <v>73</v>
      </c>
      <c r="F14" s="275" t="s">
        <v>73</v>
      </c>
      <c r="G14" s="934" t="s">
        <v>73</v>
      </c>
      <c r="H14" s="934" t="s">
        <v>73</v>
      </c>
      <c r="I14" s="934" t="s">
        <v>73</v>
      </c>
      <c r="J14" s="275" t="s">
        <v>73</v>
      </c>
      <c r="K14" s="934" t="s">
        <v>73</v>
      </c>
      <c r="L14" s="276" t="s">
        <v>73</v>
      </c>
      <c r="M14" s="934">
        <v>1</v>
      </c>
      <c r="N14" s="276">
        <f>M14/$O$36*100000</f>
        <v>0.28287662901578736</v>
      </c>
      <c r="O14" s="934">
        <v>7</v>
      </c>
      <c r="P14" s="71">
        <f>O14/$Q$36*100000</f>
        <v>2.103460192015866</v>
      </c>
      <c r="Q14" s="1200">
        <v>15</v>
      </c>
      <c r="R14" s="1201">
        <f>Q14/$S$36*100000</f>
        <v>4.7497815100505374</v>
      </c>
      <c r="S14" s="1200">
        <v>18</v>
      </c>
      <c r="T14" s="1201">
        <f>S14/$U$36*100000</f>
        <v>5.9081673849466458</v>
      </c>
      <c r="U14" s="1200">
        <v>32</v>
      </c>
      <c r="V14" s="1201">
        <f t="shared" si="3"/>
        <v>10.983391053341526</v>
      </c>
      <c r="W14" s="1200">
        <v>39</v>
      </c>
      <c r="X14" s="1201">
        <f>W14/$Y$36*100000</f>
        <v>14.044690926769542</v>
      </c>
      <c r="Y14" s="1200">
        <v>45</v>
      </c>
      <c r="Z14" s="1201">
        <f t="shared" si="5"/>
        <v>17.706427433158236</v>
      </c>
      <c r="AA14" s="1200">
        <v>43</v>
      </c>
      <c r="AB14" s="1201">
        <f t="shared" si="6"/>
        <v>19.694866968043936</v>
      </c>
      <c r="AC14" s="1200">
        <v>60</v>
      </c>
      <c r="AD14" s="1201">
        <f t="shared" si="7"/>
        <v>32.808757751069017</v>
      </c>
      <c r="AE14" s="1200">
        <v>88</v>
      </c>
      <c r="AF14" s="1201">
        <f t="shared" si="8"/>
        <v>61.747019653795689</v>
      </c>
      <c r="AG14" s="1200">
        <v>126</v>
      </c>
      <c r="AH14" s="1201">
        <f t="shared" si="9"/>
        <v>152.67730560907339</v>
      </c>
      <c r="AI14" s="1200">
        <v>131</v>
      </c>
      <c r="AJ14" s="1201">
        <f t="shared" si="10"/>
        <v>164.73635894920838</v>
      </c>
      <c r="AK14" s="1200">
        <v>112</v>
      </c>
      <c r="AL14" s="1201">
        <f t="shared" si="11"/>
        <v>188.98807012807316</v>
      </c>
      <c r="AM14" s="1200">
        <v>226</v>
      </c>
      <c r="AN14" s="1201">
        <f t="shared" si="12"/>
        <v>296.42454290286196</v>
      </c>
      <c r="AO14" s="1200" t="s">
        <v>73</v>
      </c>
      <c r="AP14" s="65"/>
      <c r="AQ14" s="66"/>
      <c r="AS14" s="66"/>
    </row>
    <row r="15" spans="1:45" s="13" customFormat="1" ht="23.25" customHeight="1" x14ac:dyDescent="0.35">
      <c r="A15" s="298" t="s">
        <v>153</v>
      </c>
      <c r="B15" s="294" t="s">
        <v>188</v>
      </c>
      <c r="C15" s="936">
        <v>900</v>
      </c>
      <c r="D15" s="276">
        <f>C15/$E$38*100000</f>
        <v>44.073357655297372</v>
      </c>
      <c r="E15" s="936" t="s">
        <v>73</v>
      </c>
      <c r="F15" s="275" t="s">
        <v>73</v>
      </c>
      <c r="G15" s="936" t="s">
        <v>73</v>
      </c>
      <c r="H15" s="275" t="s">
        <v>73</v>
      </c>
      <c r="I15" s="936" t="s">
        <v>73</v>
      </c>
      <c r="J15" s="275" t="s">
        <v>73</v>
      </c>
      <c r="K15" s="936">
        <v>1</v>
      </c>
      <c r="L15" s="276">
        <f>K15/$M$38*100000</f>
        <v>0.5650036725238714</v>
      </c>
      <c r="M15" s="936">
        <v>1</v>
      </c>
      <c r="N15" s="276">
        <f>M15/$O$38*100000</f>
        <v>0.5768676088837611</v>
      </c>
      <c r="O15" s="936" t="s">
        <v>73</v>
      </c>
      <c r="P15" s="277" t="s">
        <v>73</v>
      </c>
      <c r="Q15" s="1202">
        <v>8</v>
      </c>
      <c r="R15" s="1201">
        <f>Q15/$S$38*100000</f>
        <v>5.1169871179849302</v>
      </c>
      <c r="S15" s="1202">
        <v>25</v>
      </c>
      <c r="T15" s="1201">
        <f>S15/$U$38*100000</f>
        <v>16.546867347073849</v>
      </c>
      <c r="U15" s="1202">
        <v>53</v>
      </c>
      <c r="V15" s="1201">
        <f>U15/$W$38*100000</f>
        <v>36.679216033661831</v>
      </c>
      <c r="W15" s="1202">
        <v>75</v>
      </c>
      <c r="X15" s="1201">
        <f t="shared" ref="X15:X20" si="13">W15/$Y$38*100000</f>
        <v>54.25464962347273</v>
      </c>
      <c r="Y15" s="1202">
        <v>105</v>
      </c>
      <c r="Z15" s="1201">
        <f t="shared" ref="Z15:Z20" si="14">Y15/$AA$38*100000</f>
        <v>82.575084344550433</v>
      </c>
      <c r="AA15" s="1202">
        <v>128</v>
      </c>
      <c r="AB15" s="1201">
        <f>AA15/$AC$38*100000</f>
        <v>116.50344049222703</v>
      </c>
      <c r="AC15" s="1202">
        <v>95</v>
      </c>
      <c r="AD15" s="1201">
        <f t="shared" ref="AD15:AD20" si="15">AC15/$AE$38*100000</f>
        <v>102.34752911517867</v>
      </c>
      <c r="AE15" s="1202">
        <v>119</v>
      </c>
      <c r="AF15" s="1201">
        <f>AE15/$AG$38*100000</f>
        <v>162.63940520446096</v>
      </c>
      <c r="AG15" s="1202">
        <v>92</v>
      </c>
      <c r="AH15" s="1201">
        <f>AG15/$AI$38*100000</f>
        <v>211.58667003978749</v>
      </c>
      <c r="AI15" s="1202">
        <v>61</v>
      </c>
      <c r="AJ15" s="1201">
        <f t="shared" ref="AJ15:AJ20" si="16">AI15/$AK$38*100000</f>
        <v>145.74473168633824</v>
      </c>
      <c r="AK15" s="1202">
        <v>54</v>
      </c>
      <c r="AL15" s="1201">
        <f t="shared" ref="AL15:AL20" si="17">AK15/$AM$38*100000</f>
        <v>169.89145823501653</v>
      </c>
      <c r="AM15" s="1202">
        <v>83</v>
      </c>
      <c r="AN15" s="1201">
        <f t="shared" ref="AN15:AN20" si="18">AM15/$AO$38*100000</f>
        <v>194.42492386975871</v>
      </c>
      <c r="AO15" s="1202" t="s">
        <v>73</v>
      </c>
      <c r="AP15" s="65"/>
      <c r="AQ15" s="66"/>
      <c r="AS15" s="66"/>
    </row>
    <row r="16" spans="1:45" s="13" customFormat="1" ht="23.25" customHeight="1" x14ac:dyDescent="0.35">
      <c r="A16" s="298" t="s">
        <v>167</v>
      </c>
      <c r="B16" s="294" t="s">
        <v>385</v>
      </c>
      <c r="C16" s="936">
        <v>14</v>
      </c>
      <c r="D16" s="276">
        <f>C16/$E$38*100000</f>
        <v>0.68558556352684807</v>
      </c>
      <c r="E16" s="936" t="s">
        <v>73</v>
      </c>
      <c r="F16" s="275" t="s">
        <v>73</v>
      </c>
      <c r="G16" s="936" t="s">
        <v>73</v>
      </c>
      <c r="H16" s="275" t="s">
        <v>73</v>
      </c>
      <c r="I16" s="936" t="s">
        <v>73</v>
      </c>
      <c r="J16" s="275" t="s">
        <v>73</v>
      </c>
      <c r="K16" s="936" t="s">
        <v>73</v>
      </c>
      <c r="L16" s="275" t="s">
        <v>73</v>
      </c>
      <c r="M16" s="936" t="s">
        <v>73</v>
      </c>
      <c r="N16" s="275" t="s">
        <v>73</v>
      </c>
      <c r="O16" s="936" t="s">
        <v>73</v>
      </c>
      <c r="P16" s="277" t="s">
        <v>73</v>
      </c>
      <c r="Q16" s="1202" t="s">
        <v>73</v>
      </c>
      <c r="R16" s="1097" t="s">
        <v>73</v>
      </c>
      <c r="S16" s="1202" t="s">
        <v>73</v>
      </c>
      <c r="T16" s="1097" t="s">
        <v>73</v>
      </c>
      <c r="U16" s="1202" t="s">
        <v>73</v>
      </c>
      <c r="V16" s="1202" t="s">
        <v>73</v>
      </c>
      <c r="W16" s="1202">
        <v>1</v>
      </c>
      <c r="X16" s="1201">
        <f t="shared" si="13"/>
        <v>0.72339532831296971</v>
      </c>
      <c r="Y16" s="1202">
        <v>2</v>
      </c>
      <c r="Z16" s="1201">
        <f t="shared" si="14"/>
        <v>1.5728587494200084</v>
      </c>
      <c r="AA16" s="1202" t="s">
        <v>73</v>
      </c>
      <c r="AB16" s="1201" t="s">
        <v>73</v>
      </c>
      <c r="AC16" s="1202">
        <v>1</v>
      </c>
      <c r="AD16" s="1201">
        <f t="shared" si="15"/>
        <v>1.0773424117387229</v>
      </c>
      <c r="AE16" s="1202">
        <v>3</v>
      </c>
      <c r="AF16" s="1201">
        <f>AE16/$AG$38*100000</f>
        <v>4.1001530723813691</v>
      </c>
      <c r="AG16" s="1202">
        <v>3</v>
      </c>
      <c r="AH16" s="1201">
        <f>AG16/$AI$38*100000</f>
        <v>6.8995653273843756</v>
      </c>
      <c r="AI16" s="1202">
        <v>1</v>
      </c>
      <c r="AJ16" s="1201">
        <f t="shared" si="16"/>
        <v>2.3892578964973477</v>
      </c>
      <c r="AK16" s="1202">
        <v>1</v>
      </c>
      <c r="AL16" s="1201">
        <f t="shared" si="17"/>
        <v>3.1461381154632688</v>
      </c>
      <c r="AM16" s="1202">
        <v>2</v>
      </c>
      <c r="AN16" s="1201">
        <f t="shared" si="18"/>
        <v>4.6849379245724991</v>
      </c>
      <c r="AO16" s="1202" t="s">
        <v>73</v>
      </c>
      <c r="AP16" s="65"/>
      <c r="AQ16" s="66"/>
      <c r="AS16" s="66"/>
    </row>
    <row r="17" spans="1:45" s="13" customFormat="1" ht="23.25" customHeight="1" x14ac:dyDescent="0.35">
      <c r="A17" s="298" t="s">
        <v>168</v>
      </c>
      <c r="B17" s="294" t="s">
        <v>386</v>
      </c>
      <c r="C17" s="936">
        <v>7</v>
      </c>
      <c r="D17" s="276">
        <f t="shared" ref="D17:D20" si="19">C17/$E$38*100000</f>
        <v>0.34279278176342404</v>
      </c>
      <c r="E17" s="936" t="s">
        <v>73</v>
      </c>
      <c r="F17" s="275" t="s">
        <v>73</v>
      </c>
      <c r="G17" s="936" t="s">
        <v>73</v>
      </c>
      <c r="H17" s="275" t="s">
        <v>73</v>
      </c>
      <c r="I17" s="936" t="s">
        <v>73</v>
      </c>
      <c r="J17" s="275" t="s">
        <v>73</v>
      </c>
      <c r="K17" s="936" t="s">
        <v>73</v>
      </c>
      <c r="L17" s="275" t="s">
        <v>73</v>
      </c>
      <c r="M17" s="936" t="s">
        <v>73</v>
      </c>
      <c r="N17" s="275" t="s">
        <v>73</v>
      </c>
      <c r="O17" s="936" t="s">
        <v>73</v>
      </c>
      <c r="P17" s="277" t="s">
        <v>73</v>
      </c>
      <c r="Q17" s="1202" t="s">
        <v>73</v>
      </c>
      <c r="R17" s="1097" t="s">
        <v>73</v>
      </c>
      <c r="S17" s="1202" t="s">
        <v>73</v>
      </c>
      <c r="T17" s="1097" t="s">
        <v>73</v>
      </c>
      <c r="U17" s="1202" t="s">
        <v>73</v>
      </c>
      <c r="V17" s="1097" t="s">
        <v>73</v>
      </c>
      <c r="W17" s="1202">
        <v>1</v>
      </c>
      <c r="X17" s="1201">
        <f t="shared" si="13"/>
        <v>0.72339532831296971</v>
      </c>
      <c r="Y17" s="1202" t="s">
        <v>73</v>
      </c>
      <c r="Z17" s="1202" t="s">
        <v>73</v>
      </c>
      <c r="AA17" s="1202" t="s">
        <v>73</v>
      </c>
      <c r="AB17" s="1202" t="s">
        <v>73</v>
      </c>
      <c r="AC17" s="1202">
        <v>1</v>
      </c>
      <c r="AD17" s="1201">
        <f t="shared" si="15"/>
        <v>1.0773424117387229</v>
      </c>
      <c r="AE17" s="1202" t="s">
        <v>73</v>
      </c>
      <c r="AF17" s="1201" t="s">
        <v>73</v>
      </c>
      <c r="AG17" s="1202" t="s">
        <v>73</v>
      </c>
      <c r="AH17" s="1202" t="s">
        <v>73</v>
      </c>
      <c r="AI17" s="1202">
        <v>2</v>
      </c>
      <c r="AJ17" s="1201">
        <f t="shared" si="16"/>
        <v>4.7785157929946953</v>
      </c>
      <c r="AK17" s="1202">
        <v>1</v>
      </c>
      <c r="AL17" s="1201">
        <f t="shared" si="17"/>
        <v>3.1461381154632688</v>
      </c>
      <c r="AM17" s="1202">
        <v>2</v>
      </c>
      <c r="AN17" s="1201">
        <f t="shared" si="18"/>
        <v>4.6849379245724991</v>
      </c>
      <c r="AO17" s="1202" t="s">
        <v>73</v>
      </c>
      <c r="AP17" s="65"/>
      <c r="AQ17" s="66"/>
      <c r="AS17" s="66"/>
    </row>
    <row r="18" spans="1:45" s="13" customFormat="1" ht="23.25" customHeight="1" x14ac:dyDescent="0.35">
      <c r="A18" s="298" t="s">
        <v>155</v>
      </c>
      <c r="B18" s="294" t="s">
        <v>169</v>
      </c>
      <c r="C18" s="936">
        <v>512</v>
      </c>
      <c r="D18" s="276">
        <f>C18/$E$38*100000</f>
        <v>25.072843466124731</v>
      </c>
      <c r="E18" s="936" t="s">
        <v>73</v>
      </c>
      <c r="F18" s="275" t="s">
        <v>73</v>
      </c>
      <c r="G18" s="936" t="s">
        <v>73</v>
      </c>
      <c r="H18" s="275" t="s">
        <v>73</v>
      </c>
      <c r="I18" s="936" t="s">
        <v>73</v>
      </c>
      <c r="J18" s="275" t="s">
        <v>73</v>
      </c>
      <c r="K18" s="936" t="s">
        <v>73</v>
      </c>
      <c r="L18" s="275" t="s">
        <v>73</v>
      </c>
      <c r="M18" s="936">
        <v>1</v>
      </c>
      <c r="N18" s="276">
        <f>M18/$O$38*100000</f>
        <v>0.5768676088837611</v>
      </c>
      <c r="O18" s="936">
        <v>17</v>
      </c>
      <c r="P18" s="71">
        <f>O18/$Q$38*100000</f>
        <v>10.374330245444449</v>
      </c>
      <c r="Q18" s="1202">
        <v>27</v>
      </c>
      <c r="R18" s="1201">
        <f>Q18/$S$38*100000</f>
        <v>17.269831523199141</v>
      </c>
      <c r="S18" s="1202">
        <v>55</v>
      </c>
      <c r="T18" s="1201">
        <f>S18/$U$38*100000</f>
        <v>36.403108163562479</v>
      </c>
      <c r="U18" s="1202">
        <v>67</v>
      </c>
      <c r="V18" s="1201">
        <f>U18/$W$38*100000</f>
        <v>46.368065551987598</v>
      </c>
      <c r="W18" s="1202">
        <v>65</v>
      </c>
      <c r="X18" s="1201">
        <f t="shared" si="13"/>
        <v>47.020696340343036</v>
      </c>
      <c r="Y18" s="1202">
        <v>65</v>
      </c>
      <c r="Z18" s="1201">
        <f t="shared" si="14"/>
        <v>51.117909356150271</v>
      </c>
      <c r="AA18" s="1202">
        <v>51</v>
      </c>
      <c r="AB18" s="1201">
        <f>AA18/$AC$38*100000</f>
        <v>46.419339571121711</v>
      </c>
      <c r="AC18" s="1202">
        <v>48</v>
      </c>
      <c r="AD18" s="1201">
        <f t="shared" si="15"/>
        <v>51.7124357634587</v>
      </c>
      <c r="AE18" s="1202">
        <v>32</v>
      </c>
      <c r="AF18" s="1201">
        <f>AE18/$AG$38*100000</f>
        <v>43.73496610540127</v>
      </c>
      <c r="AG18" s="1202">
        <v>33</v>
      </c>
      <c r="AH18" s="1201">
        <f>AG18/$AI$38*100000</f>
        <v>75.895218601228123</v>
      </c>
      <c r="AI18" s="1202">
        <v>19</v>
      </c>
      <c r="AJ18" s="1201">
        <f t="shared" si="16"/>
        <v>45.395900033449607</v>
      </c>
      <c r="AK18" s="1202">
        <v>15</v>
      </c>
      <c r="AL18" s="1201">
        <f t="shared" si="17"/>
        <v>47.192071731949035</v>
      </c>
      <c r="AM18" s="1202">
        <v>17</v>
      </c>
      <c r="AN18" s="1201">
        <f t="shared" si="18"/>
        <v>39.821972358866248</v>
      </c>
      <c r="AO18" s="1202" t="s">
        <v>73</v>
      </c>
      <c r="AP18" s="65"/>
      <c r="AQ18" s="66"/>
      <c r="AS18" s="66"/>
    </row>
    <row r="19" spans="1:45" s="13" customFormat="1" ht="23.25" customHeight="1" x14ac:dyDescent="0.35">
      <c r="A19" s="298" t="s">
        <v>170</v>
      </c>
      <c r="B19" s="294" t="s">
        <v>387</v>
      </c>
      <c r="C19" s="936">
        <v>237</v>
      </c>
      <c r="D19" s="276">
        <f t="shared" si="19"/>
        <v>11.605984182561642</v>
      </c>
      <c r="E19" s="936" t="s">
        <v>73</v>
      </c>
      <c r="F19" s="275" t="s">
        <v>73</v>
      </c>
      <c r="G19" s="936" t="s">
        <v>73</v>
      </c>
      <c r="H19" s="275" t="s">
        <v>73</v>
      </c>
      <c r="I19" s="936" t="s">
        <v>73</v>
      </c>
      <c r="J19" s="275" t="s">
        <v>73</v>
      </c>
      <c r="K19" s="936" t="s">
        <v>73</v>
      </c>
      <c r="L19" s="275" t="s">
        <v>73</v>
      </c>
      <c r="M19" s="936" t="s">
        <v>73</v>
      </c>
      <c r="N19" s="275" t="s">
        <v>73</v>
      </c>
      <c r="O19" s="936" t="s">
        <v>73</v>
      </c>
      <c r="P19" s="937" t="s">
        <v>73</v>
      </c>
      <c r="Q19" s="1202">
        <v>1</v>
      </c>
      <c r="R19" s="1201">
        <f>Q19/$S$38*100000</f>
        <v>0.63962338974811628</v>
      </c>
      <c r="S19" s="1202">
        <v>4</v>
      </c>
      <c r="T19" s="1201">
        <f>S19/$U$38*100000</f>
        <v>2.6474987755318162</v>
      </c>
      <c r="U19" s="1202">
        <v>8</v>
      </c>
      <c r="V19" s="1201">
        <f>U19/$W$38*100000</f>
        <v>5.5364854390432958</v>
      </c>
      <c r="W19" s="1202">
        <v>7</v>
      </c>
      <c r="X19" s="1201">
        <f t="shared" si="13"/>
        <v>5.063767298190788</v>
      </c>
      <c r="Y19" s="1202">
        <v>12</v>
      </c>
      <c r="Z19" s="1201">
        <f t="shared" si="14"/>
        <v>9.4371524965200493</v>
      </c>
      <c r="AA19" s="1202">
        <v>27</v>
      </c>
      <c r="AB19" s="1201">
        <f>AA19/$AC$38*100000</f>
        <v>24.574944478829138</v>
      </c>
      <c r="AC19" s="1202">
        <v>41</v>
      </c>
      <c r="AD19" s="1201">
        <f t="shared" si="15"/>
        <v>44.171038881287636</v>
      </c>
      <c r="AE19" s="1202">
        <v>39</v>
      </c>
      <c r="AF19" s="1201">
        <f>AE19/$AG$38*100000</f>
        <v>53.301989940957796</v>
      </c>
      <c r="AG19" s="1202">
        <v>37</v>
      </c>
      <c r="AH19" s="1201">
        <f>AG19/$AI$38*100000</f>
        <v>85.09463903774062</v>
      </c>
      <c r="AI19" s="1202">
        <v>23</v>
      </c>
      <c r="AJ19" s="1201">
        <f t="shared" si="16"/>
        <v>54.952931619438999</v>
      </c>
      <c r="AK19" s="1202">
        <v>18</v>
      </c>
      <c r="AL19" s="1201">
        <f t="shared" si="17"/>
        <v>56.630486078338834</v>
      </c>
      <c r="AM19" s="1202">
        <v>20</v>
      </c>
      <c r="AN19" s="1201">
        <f t="shared" si="18"/>
        <v>46.849379245724997</v>
      </c>
      <c r="AO19" s="1202" t="s">
        <v>73</v>
      </c>
      <c r="AP19" s="65"/>
      <c r="AQ19" s="66"/>
      <c r="AS19" s="66"/>
    </row>
    <row r="20" spans="1:45" s="13" customFormat="1" ht="23.25" customHeight="1" x14ac:dyDescent="0.35">
      <c r="A20" s="298" t="s">
        <v>171</v>
      </c>
      <c r="B20" s="294" t="s">
        <v>388</v>
      </c>
      <c r="C20" s="936">
        <v>102</v>
      </c>
      <c r="D20" s="276">
        <f t="shared" si="19"/>
        <v>4.9949805342670359</v>
      </c>
      <c r="E20" s="936" t="s">
        <v>73</v>
      </c>
      <c r="F20" s="275" t="s">
        <v>73</v>
      </c>
      <c r="G20" s="936" t="s">
        <v>73</v>
      </c>
      <c r="H20" s="275" t="s">
        <v>73</v>
      </c>
      <c r="I20" s="936">
        <v>1</v>
      </c>
      <c r="J20" s="276">
        <f>I20/I38*100000</f>
        <v>0.68985499248058058</v>
      </c>
      <c r="K20" s="936" t="s">
        <v>73</v>
      </c>
      <c r="L20" s="275" t="s">
        <v>73</v>
      </c>
      <c r="M20" s="936">
        <v>3</v>
      </c>
      <c r="N20" s="276">
        <f>M20/$O$38*100000</f>
        <v>1.7306028266512834</v>
      </c>
      <c r="O20" s="936">
        <v>3</v>
      </c>
      <c r="P20" s="71">
        <f t="shared" ref="P20" si="20">O20/$Q$38*100000</f>
        <v>1.830764160960785</v>
      </c>
      <c r="Q20" s="1202">
        <v>3</v>
      </c>
      <c r="R20" s="1201">
        <f>Q20/$S$38*100000</f>
        <v>1.9188701692443488</v>
      </c>
      <c r="S20" s="1202">
        <v>3</v>
      </c>
      <c r="T20" s="1201">
        <f>S20/$U$38*100000</f>
        <v>1.9856240816488622</v>
      </c>
      <c r="U20" s="1202">
        <v>5</v>
      </c>
      <c r="V20" s="1201">
        <f>U20/$W$38*100000</f>
        <v>3.46030339940206</v>
      </c>
      <c r="W20" s="1202">
        <v>5</v>
      </c>
      <c r="X20" s="1201">
        <f t="shared" si="13"/>
        <v>3.6169766415648485</v>
      </c>
      <c r="Y20" s="1202">
        <v>14</v>
      </c>
      <c r="Z20" s="1201">
        <f t="shared" si="14"/>
        <v>11.01001124594006</v>
      </c>
      <c r="AA20" s="1202">
        <v>12</v>
      </c>
      <c r="AB20" s="1201">
        <f>AA20/$AC$38*100000</f>
        <v>10.922197546146284</v>
      </c>
      <c r="AC20" s="1202">
        <v>6</v>
      </c>
      <c r="AD20" s="1201">
        <f t="shared" si="15"/>
        <v>6.4640544704323375</v>
      </c>
      <c r="AE20" s="1202">
        <v>15</v>
      </c>
      <c r="AF20" s="1201">
        <f>AE20/$AG$38*100000</f>
        <v>20.500765361906847</v>
      </c>
      <c r="AG20" s="1202">
        <v>6</v>
      </c>
      <c r="AH20" s="1201">
        <f>AG20/$AI$38*100000</f>
        <v>13.799130654768751</v>
      </c>
      <c r="AI20" s="1202">
        <v>8</v>
      </c>
      <c r="AJ20" s="1201">
        <f t="shared" si="16"/>
        <v>19.114063171978781</v>
      </c>
      <c r="AK20" s="1202">
        <v>6</v>
      </c>
      <c r="AL20" s="1201">
        <f t="shared" si="17"/>
        <v>18.876828692779615</v>
      </c>
      <c r="AM20" s="1202">
        <v>12</v>
      </c>
      <c r="AN20" s="1201">
        <f t="shared" si="18"/>
        <v>28.109627547434997</v>
      </c>
      <c r="AO20" s="1202" t="s">
        <v>73</v>
      </c>
      <c r="AP20" s="65"/>
      <c r="AQ20" s="66"/>
      <c r="AS20" s="66"/>
    </row>
    <row r="21" spans="1:45" s="13" customFormat="1" ht="23.25" customHeight="1" x14ac:dyDescent="0.35">
      <c r="A21" s="298" t="s">
        <v>156</v>
      </c>
      <c r="B21" s="294" t="s">
        <v>389</v>
      </c>
      <c r="C21" s="936">
        <v>1001</v>
      </c>
      <c r="D21" s="276">
        <f>C21/E37*100000</f>
        <v>48.684757682683355</v>
      </c>
      <c r="E21" s="936" t="s">
        <v>73</v>
      </c>
      <c r="F21" s="275" t="s">
        <v>73</v>
      </c>
      <c r="G21" s="936" t="s">
        <v>73</v>
      </c>
      <c r="H21" s="275" t="s">
        <v>73</v>
      </c>
      <c r="I21" s="936" t="s">
        <v>73</v>
      </c>
      <c r="J21" s="275" t="s">
        <v>73</v>
      </c>
      <c r="K21" s="936" t="s">
        <v>73</v>
      </c>
      <c r="L21" s="275" t="s">
        <v>73</v>
      </c>
      <c r="M21" s="936" t="s">
        <v>73</v>
      </c>
      <c r="N21" s="936" t="s">
        <v>73</v>
      </c>
      <c r="O21" s="936">
        <v>2</v>
      </c>
      <c r="P21" s="71">
        <f>O21/$Q$37*100000</f>
        <v>1.1839994316802729</v>
      </c>
      <c r="Q21" s="1202">
        <v>2</v>
      </c>
      <c r="R21" s="1201">
        <f>Q21/S37*100000</f>
        <v>1.2542173056903838</v>
      </c>
      <c r="S21" s="1202">
        <v>1</v>
      </c>
      <c r="T21" s="1201">
        <f>S21/$U$37*100000</f>
        <v>0.65113916797437121</v>
      </c>
      <c r="U21" s="1202">
        <v>1</v>
      </c>
      <c r="V21" s="1201">
        <f>U21/$W$37*100000</f>
        <v>0.68095306190544291</v>
      </c>
      <c r="W21" s="1202">
        <v>1</v>
      </c>
      <c r="X21" s="1201">
        <f>W21/Y37*100000</f>
        <v>0.71711318914577482</v>
      </c>
      <c r="Y21" s="1202">
        <v>11</v>
      </c>
      <c r="Z21" s="1201">
        <f>Y21/AA37*100000</f>
        <v>8.6622358018080448</v>
      </c>
      <c r="AA21" s="1202">
        <v>27</v>
      </c>
      <c r="AB21" s="1201">
        <f>AA21/$AC$37*100000</f>
        <v>24.893281579893603</v>
      </c>
      <c r="AC21" s="1202">
        <v>65</v>
      </c>
      <c r="AD21" s="1201">
        <f>AC21/AE37*100000</f>
        <v>72.176510432281773</v>
      </c>
      <c r="AE21" s="1202">
        <v>127</v>
      </c>
      <c r="AF21" s="1201">
        <f>AE21/AG37*100000</f>
        <v>183.13169620326175</v>
      </c>
      <c r="AG21" s="1202">
        <v>221</v>
      </c>
      <c r="AH21" s="1201">
        <f>AG21/AI37*100000</f>
        <v>565.99907801055167</v>
      </c>
      <c r="AI21" s="1202">
        <v>194</v>
      </c>
      <c r="AJ21" s="1201">
        <f>AI21/AK37*100000</f>
        <v>515.03968991424847</v>
      </c>
      <c r="AK21" s="1202">
        <v>145</v>
      </c>
      <c r="AL21" s="1201">
        <f>AK21/AM37*100000</f>
        <v>527.69488317927073</v>
      </c>
      <c r="AM21" s="1202">
        <v>204</v>
      </c>
      <c r="AN21" s="1201">
        <f>AM21/AO37*100000</f>
        <v>608.01144492131618</v>
      </c>
      <c r="AO21" s="1202" t="s">
        <v>73</v>
      </c>
      <c r="AP21" s="65"/>
      <c r="AQ21" s="66"/>
      <c r="AS21" s="66"/>
    </row>
    <row r="22" spans="1:45" s="13" customFormat="1" ht="23.25" customHeight="1" x14ac:dyDescent="0.35">
      <c r="A22" s="298" t="s">
        <v>172</v>
      </c>
      <c r="B22" s="294" t="s">
        <v>173</v>
      </c>
      <c r="C22" s="934">
        <v>176</v>
      </c>
      <c r="D22" s="276">
        <f t="shared" ref="D22:D28" si="21">C22/$E$36*100000</f>
        <v>4.2946364626836351</v>
      </c>
      <c r="E22" s="934">
        <v>2</v>
      </c>
      <c r="F22" s="276">
        <f>E22/$G$36*100000</f>
        <v>2.6913553665626009</v>
      </c>
      <c r="G22" s="934">
        <v>4</v>
      </c>
      <c r="H22" s="276">
        <f>G22/$I$36*100000</f>
        <v>1.349696149654309</v>
      </c>
      <c r="I22" s="934">
        <v>2</v>
      </c>
      <c r="J22" s="276">
        <f>I22/$K$36*100000</f>
        <v>0.5480533146264468</v>
      </c>
      <c r="K22" s="934">
        <v>1</v>
      </c>
      <c r="L22" s="276">
        <f t="shared" ref="L22" si="22">K22/$M$36*100000</f>
        <v>0.27666726611240994</v>
      </c>
      <c r="M22" s="934" t="s">
        <v>73</v>
      </c>
      <c r="N22" s="275" t="s">
        <v>73</v>
      </c>
      <c r="O22" s="934" t="s">
        <v>73</v>
      </c>
      <c r="P22" s="277" t="s">
        <v>73</v>
      </c>
      <c r="Q22" s="1200" t="s">
        <v>73</v>
      </c>
      <c r="R22" s="1097" t="s">
        <v>73</v>
      </c>
      <c r="S22" s="1200">
        <v>1</v>
      </c>
      <c r="T22" s="1201">
        <f t="shared" ref="T22:T28" si="23">S22/$U$36*100000</f>
        <v>0.32823152138592482</v>
      </c>
      <c r="U22" s="1200">
        <v>3</v>
      </c>
      <c r="V22" s="1201">
        <f t="shared" ref="V22:V28" si="24">U22/$W$36*100000</f>
        <v>1.029692911250768</v>
      </c>
      <c r="W22" s="1200">
        <v>6</v>
      </c>
      <c r="X22" s="1201">
        <f t="shared" ref="X22:X28" si="25">W22/$Y$36*100000</f>
        <v>2.1607216810414678</v>
      </c>
      <c r="Y22" s="1200">
        <v>10</v>
      </c>
      <c r="Z22" s="1201">
        <f t="shared" ref="Z22:Z28" si="26">Y22/$AA$36*100000</f>
        <v>3.9347616518129418</v>
      </c>
      <c r="AA22" s="1200">
        <v>14</v>
      </c>
      <c r="AB22" s="1201">
        <f t="shared" ref="AB22:AB28" si="27">AA22/$AC$36*100000</f>
        <v>6.4122822686654661</v>
      </c>
      <c r="AC22" s="1200">
        <v>22</v>
      </c>
      <c r="AD22" s="1201">
        <f t="shared" ref="AD22:AD28" si="28">AC22/$AE$36*100000</f>
        <v>12.029877842058641</v>
      </c>
      <c r="AE22" s="1200">
        <v>16</v>
      </c>
      <c r="AF22" s="1201">
        <f t="shared" ref="AF22:AF28" si="29">AE22/$AG$36*100000</f>
        <v>11.226730846144671</v>
      </c>
      <c r="AG22" s="1200">
        <v>30</v>
      </c>
      <c r="AH22" s="1201">
        <f t="shared" ref="AH22:AH28" si="30">AG22/$AI$36*100000</f>
        <v>36.351739430731762</v>
      </c>
      <c r="AI22" s="1200">
        <v>20</v>
      </c>
      <c r="AJ22" s="1201">
        <f t="shared" ref="AJ22:AJ28" si="31">AI22/$AK$36*100000</f>
        <v>25.150589152550896</v>
      </c>
      <c r="AK22" s="1200">
        <v>26</v>
      </c>
      <c r="AL22" s="1201">
        <f t="shared" ref="AL22:AL28" si="32">AK22/$AM$36*100000</f>
        <v>43.872230565445555</v>
      </c>
      <c r="AM22" s="1200">
        <v>19</v>
      </c>
      <c r="AN22" s="1201">
        <f t="shared" ref="AN22:AN28" si="33">AM22/$AO$36*100000</f>
        <v>24.92064741218751</v>
      </c>
      <c r="AO22" s="1200" t="s">
        <v>73</v>
      </c>
      <c r="AP22" s="65"/>
      <c r="AQ22" s="66"/>
      <c r="AS22" s="66"/>
    </row>
    <row r="23" spans="1:45" s="13" customFormat="1" ht="23.25" customHeight="1" x14ac:dyDescent="0.35">
      <c r="A23" s="298" t="s">
        <v>174</v>
      </c>
      <c r="B23" s="294" t="s">
        <v>175</v>
      </c>
      <c r="C23" s="934">
        <v>83</v>
      </c>
      <c r="D23" s="276">
        <f t="shared" si="21"/>
        <v>2.0253115136519417</v>
      </c>
      <c r="E23" s="934" t="s">
        <v>73</v>
      </c>
      <c r="F23" s="275" t="s">
        <v>73</v>
      </c>
      <c r="G23" s="934" t="s">
        <v>73</v>
      </c>
      <c r="H23" s="275" t="s">
        <v>73</v>
      </c>
      <c r="I23" s="934">
        <v>1</v>
      </c>
      <c r="J23" s="276">
        <f t="shared" ref="J23:J24" si="34">I23/$K$36*100000</f>
        <v>0.2740266573132234</v>
      </c>
      <c r="K23" s="934" t="s">
        <v>73</v>
      </c>
      <c r="L23" s="934" t="s">
        <v>73</v>
      </c>
      <c r="M23" s="934" t="s">
        <v>73</v>
      </c>
      <c r="N23" s="275" t="s">
        <v>73</v>
      </c>
      <c r="O23" s="934" t="s">
        <v>73</v>
      </c>
      <c r="P23" s="277" t="s">
        <v>73</v>
      </c>
      <c r="Q23" s="1200">
        <v>1</v>
      </c>
      <c r="R23" s="1201">
        <f t="shared" ref="R23:R28" si="35">Q23/$S$36*100000</f>
        <v>0.31665210067003585</v>
      </c>
      <c r="S23" s="1200">
        <v>1</v>
      </c>
      <c r="T23" s="1201">
        <f t="shared" si="23"/>
        <v>0.32823152138592482</v>
      </c>
      <c r="U23" s="1200" t="s">
        <v>73</v>
      </c>
      <c r="V23" s="1200" t="s">
        <v>73</v>
      </c>
      <c r="W23" s="1200">
        <v>2</v>
      </c>
      <c r="X23" s="1201">
        <f t="shared" si="25"/>
        <v>0.72024056034715589</v>
      </c>
      <c r="Y23" s="1200">
        <v>2</v>
      </c>
      <c r="Z23" s="1201">
        <f t="shared" si="26"/>
        <v>0.78695233036258827</v>
      </c>
      <c r="AA23" s="1200">
        <v>3</v>
      </c>
      <c r="AB23" s="1201">
        <f t="shared" si="27"/>
        <v>1.3740604861426</v>
      </c>
      <c r="AC23" s="1200">
        <v>3</v>
      </c>
      <c r="AD23" s="1201">
        <f t="shared" si="28"/>
        <v>1.6404378875534509</v>
      </c>
      <c r="AE23" s="1200">
        <v>4</v>
      </c>
      <c r="AF23" s="1201">
        <f t="shared" si="29"/>
        <v>2.8066827115361677</v>
      </c>
      <c r="AG23" s="1200">
        <v>17</v>
      </c>
      <c r="AH23" s="1201">
        <f t="shared" si="30"/>
        <v>20.599319010747998</v>
      </c>
      <c r="AI23" s="1200">
        <v>11</v>
      </c>
      <c r="AJ23" s="1201">
        <f t="shared" si="31"/>
        <v>13.832824033902993</v>
      </c>
      <c r="AK23" s="1200">
        <v>13</v>
      </c>
      <c r="AL23" s="1201">
        <f t="shared" si="32"/>
        <v>21.936115282722778</v>
      </c>
      <c r="AM23" s="1200">
        <v>25</v>
      </c>
      <c r="AN23" s="1201">
        <f t="shared" si="33"/>
        <v>32.790325542351987</v>
      </c>
      <c r="AO23" s="1200" t="s">
        <v>73</v>
      </c>
      <c r="AP23" s="65"/>
      <c r="AQ23" s="66"/>
      <c r="AS23" s="66"/>
    </row>
    <row r="24" spans="1:45" s="13" customFormat="1" ht="23.25" customHeight="1" x14ac:dyDescent="0.35">
      <c r="A24" s="298" t="s">
        <v>176</v>
      </c>
      <c r="B24" s="294" t="s">
        <v>177</v>
      </c>
      <c r="C24" s="934">
        <v>157</v>
      </c>
      <c r="D24" s="276">
        <f t="shared" si="21"/>
        <v>3.8310109354621065</v>
      </c>
      <c r="E24" s="934" t="s">
        <v>73</v>
      </c>
      <c r="F24" s="275" t="s">
        <v>73</v>
      </c>
      <c r="G24" s="934">
        <v>4</v>
      </c>
      <c r="H24" s="276">
        <f>G24/$I$36*100000</f>
        <v>1.349696149654309</v>
      </c>
      <c r="I24" s="934">
        <v>2</v>
      </c>
      <c r="J24" s="276">
        <f t="shared" si="34"/>
        <v>0.5480533146264468</v>
      </c>
      <c r="K24" s="934">
        <v>3</v>
      </c>
      <c r="L24" s="276">
        <f>K24/$M$36*100000</f>
        <v>0.83000179833722976</v>
      </c>
      <c r="M24" s="934">
        <v>10</v>
      </c>
      <c r="N24" s="276">
        <f>M24/$O$36*100000</f>
        <v>2.8287662901578736</v>
      </c>
      <c r="O24" s="934">
        <v>3</v>
      </c>
      <c r="P24" s="71">
        <f>O24/$Q$36*100000</f>
        <v>0.90148293943537117</v>
      </c>
      <c r="Q24" s="1200">
        <v>2</v>
      </c>
      <c r="R24" s="1201">
        <f t="shared" si="35"/>
        <v>0.6333042013400717</v>
      </c>
      <c r="S24" s="1200">
        <v>8</v>
      </c>
      <c r="T24" s="1201">
        <f t="shared" si="23"/>
        <v>2.6258521710873985</v>
      </c>
      <c r="U24" s="1200">
        <v>4</v>
      </c>
      <c r="V24" s="1201">
        <f t="shared" si="24"/>
        <v>1.3729238816676907</v>
      </c>
      <c r="W24" s="1200">
        <v>8</v>
      </c>
      <c r="X24" s="1201">
        <f t="shared" si="25"/>
        <v>2.8809622413886236</v>
      </c>
      <c r="Y24" s="1200">
        <v>15</v>
      </c>
      <c r="Z24" s="1201">
        <f t="shared" si="26"/>
        <v>5.902142477719412</v>
      </c>
      <c r="AA24" s="1200">
        <v>15</v>
      </c>
      <c r="AB24" s="1201">
        <f t="shared" si="27"/>
        <v>6.8703024307129992</v>
      </c>
      <c r="AC24" s="1200">
        <v>15</v>
      </c>
      <c r="AD24" s="1201">
        <f t="shared" si="28"/>
        <v>8.2021894377672542</v>
      </c>
      <c r="AE24" s="1200">
        <v>17</v>
      </c>
      <c r="AF24" s="1201">
        <f t="shared" si="29"/>
        <v>11.928401524028711</v>
      </c>
      <c r="AG24" s="1200">
        <v>18</v>
      </c>
      <c r="AH24" s="1201">
        <f t="shared" si="30"/>
        <v>21.811043658439054</v>
      </c>
      <c r="AI24" s="1200">
        <v>12</v>
      </c>
      <c r="AJ24" s="1201">
        <f t="shared" si="31"/>
        <v>15.090353491530539</v>
      </c>
      <c r="AK24" s="1200">
        <v>11</v>
      </c>
      <c r="AL24" s="1201">
        <f t="shared" si="32"/>
        <v>18.561328316150043</v>
      </c>
      <c r="AM24" s="1200">
        <v>9</v>
      </c>
      <c r="AN24" s="1201">
        <f t="shared" si="33"/>
        <v>11.804517195246714</v>
      </c>
      <c r="AO24" s="1200">
        <v>1</v>
      </c>
      <c r="AP24" s="65"/>
      <c r="AQ24" s="66"/>
      <c r="AS24" s="66"/>
    </row>
    <row r="25" spans="1:45" s="13" customFormat="1" ht="23.25" customHeight="1" x14ac:dyDescent="0.35">
      <c r="A25" s="298" t="s">
        <v>178</v>
      </c>
      <c r="B25" s="294" t="s">
        <v>179</v>
      </c>
      <c r="C25" s="934">
        <v>237</v>
      </c>
      <c r="D25" s="276">
        <f t="shared" si="21"/>
        <v>5.7831184185001225</v>
      </c>
      <c r="E25" s="934" t="s">
        <v>73</v>
      </c>
      <c r="F25" s="275" t="s">
        <v>73</v>
      </c>
      <c r="G25" s="934" t="s">
        <v>73</v>
      </c>
      <c r="H25" s="275" t="s">
        <v>73</v>
      </c>
      <c r="I25" s="934" t="s">
        <v>73</v>
      </c>
      <c r="J25" s="275" t="s">
        <v>73</v>
      </c>
      <c r="K25" s="934" t="s">
        <v>73</v>
      </c>
      <c r="L25" s="275" t="s">
        <v>73</v>
      </c>
      <c r="M25" s="934" t="s">
        <v>73</v>
      </c>
      <c r="N25" s="934" t="s">
        <v>73</v>
      </c>
      <c r="O25" s="934">
        <v>3</v>
      </c>
      <c r="P25" s="71">
        <f>O25/$Q$36*100000</f>
        <v>0.90148293943537117</v>
      </c>
      <c r="Q25" s="1200">
        <v>21</v>
      </c>
      <c r="R25" s="1201">
        <f t="shared" si="35"/>
        <v>6.6496941140707531</v>
      </c>
      <c r="S25" s="1200">
        <v>20</v>
      </c>
      <c r="T25" s="1201">
        <f t="shared" si="23"/>
        <v>6.5646304277184955</v>
      </c>
      <c r="U25" s="1200">
        <v>19</v>
      </c>
      <c r="V25" s="1201">
        <f t="shared" si="24"/>
        <v>6.5213884379215301</v>
      </c>
      <c r="W25" s="1200">
        <v>23</v>
      </c>
      <c r="X25" s="1201">
        <f t="shared" si="25"/>
        <v>8.2827664439922941</v>
      </c>
      <c r="Y25" s="1200">
        <v>33</v>
      </c>
      <c r="Z25" s="1201">
        <f t="shared" si="26"/>
        <v>12.984713450982706</v>
      </c>
      <c r="AA25" s="1200">
        <v>35</v>
      </c>
      <c r="AB25" s="1201">
        <f t="shared" si="27"/>
        <v>16.030705671663668</v>
      </c>
      <c r="AC25" s="1200">
        <v>20</v>
      </c>
      <c r="AD25" s="1201">
        <f t="shared" si="28"/>
        <v>10.936252583689674</v>
      </c>
      <c r="AE25" s="1200">
        <v>27</v>
      </c>
      <c r="AF25" s="1201">
        <f t="shared" si="29"/>
        <v>18.94510830286913</v>
      </c>
      <c r="AG25" s="1200">
        <v>16</v>
      </c>
      <c r="AH25" s="1201">
        <f t="shared" si="30"/>
        <v>19.387594363056937</v>
      </c>
      <c r="AI25" s="1200">
        <v>7</v>
      </c>
      <c r="AJ25" s="1201">
        <f t="shared" si="31"/>
        <v>8.8027062033928143</v>
      </c>
      <c r="AK25" s="1200">
        <v>8</v>
      </c>
      <c r="AL25" s="1201">
        <f t="shared" si="32"/>
        <v>13.49914786629094</v>
      </c>
      <c r="AM25" s="1200">
        <v>5</v>
      </c>
      <c r="AN25" s="1201">
        <f t="shared" si="33"/>
        <v>6.5580651084703963</v>
      </c>
      <c r="AO25" s="1200" t="s">
        <v>73</v>
      </c>
      <c r="AP25" s="65"/>
      <c r="AQ25" s="66"/>
      <c r="AS25" s="66"/>
    </row>
    <row r="26" spans="1:45" s="13" customFormat="1" ht="23.25" customHeight="1" x14ac:dyDescent="0.35">
      <c r="A26" s="298" t="s">
        <v>180</v>
      </c>
      <c r="B26" s="294" t="s">
        <v>181</v>
      </c>
      <c r="C26" s="934">
        <v>136</v>
      </c>
      <c r="D26" s="276">
        <f t="shared" si="21"/>
        <v>3.3185827211646277</v>
      </c>
      <c r="E26" s="934" t="s">
        <v>73</v>
      </c>
      <c r="F26" s="275" t="s">
        <v>73</v>
      </c>
      <c r="G26" s="934">
        <v>1</v>
      </c>
      <c r="H26" s="276">
        <f>G26/$I$36*100000</f>
        <v>0.33742403741357724</v>
      </c>
      <c r="I26" s="934" t="s">
        <v>73</v>
      </c>
      <c r="J26" s="275" t="s">
        <v>73</v>
      </c>
      <c r="K26" s="934">
        <v>1</v>
      </c>
      <c r="L26" s="276">
        <f>K26/$M$36*100000</f>
        <v>0.27666726611240994</v>
      </c>
      <c r="M26" s="934">
        <v>10</v>
      </c>
      <c r="N26" s="276">
        <f>M26/$O$36*100000</f>
        <v>2.8287662901578736</v>
      </c>
      <c r="O26" s="934">
        <v>5</v>
      </c>
      <c r="P26" s="71">
        <f>O26/$Q$36*100000</f>
        <v>1.5024715657256187</v>
      </c>
      <c r="Q26" s="1200">
        <v>10</v>
      </c>
      <c r="R26" s="1201">
        <f t="shared" si="35"/>
        <v>3.1665210067003584</v>
      </c>
      <c r="S26" s="1200">
        <v>8</v>
      </c>
      <c r="T26" s="1201">
        <f t="shared" si="23"/>
        <v>2.6258521710873985</v>
      </c>
      <c r="U26" s="1200">
        <v>10</v>
      </c>
      <c r="V26" s="1201">
        <f t="shared" si="24"/>
        <v>3.4323097041692265</v>
      </c>
      <c r="W26" s="1200">
        <v>7</v>
      </c>
      <c r="X26" s="1201">
        <f t="shared" si="25"/>
        <v>2.5208419612150461</v>
      </c>
      <c r="Y26" s="1200">
        <v>6</v>
      </c>
      <c r="Z26" s="1201">
        <f t="shared" si="26"/>
        <v>2.3608569910877648</v>
      </c>
      <c r="AA26" s="1200">
        <v>8</v>
      </c>
      <c r="AB26" s="1201">
        <f t="shared" si="27"/>
        <v>3.6641612963802666</v>
      </c>
      <c r="AC26" s="1200">
        <v>11</v>
      </c>
      <c r="AD26" s="1201">
        <f t="shared" si="28"/>
        <v>6.0149389210293203</v>
      </c>
      <c r="AE26" s="1200">
        <v>13</v>
      </c>
      <c r="AF26" s="1201">
        <f t="shared" si="29"/>
        <v>9.1217188124925439</v>
      </c>
      <c r="AG26" s="1200">
        <v>12</v>
      </c>
      <c r="AH26" s="1201">
        <f t="shared" si="30"/>
        <v>14.540695772292702</v>
      </c>
      <c r="AI26" s="1200">
        <v>14</v>
      </c>
      <c r="AJ26" s="1201">
        <f t="shared" si="31"/>
        <v>17.605412406785629</v>
      </c>
      <c r="AK26" s="1200">
        <v>10</v>
      </c>
      <c r="AL26" s="1201">
        <f t="shared" si="32"/>
        <v>16.873934832863675</v>
      </c>
      <c r="AM26" s="1200">
        <v>10</v>
      </c>
      <c r="AN26" s="1201">
        <f t="shared" si="33"/>
        <v>13.116130216940793</v>
      </c>
      <c r="AO26" s="1200" t="s">
        <v>73</v>
      </c>
      <c r="AP26" s="65"/>
      <c r="AQ26" s="66"/>
      <c r="AS26" s="66"/>
    </row>
    <row r="27" spans="1:45" s="13" customFormat="1" ht="23.25" customHeight="1" x14ac:dyDescent="0.35">
      <c r="A27" s="298" t="s">
        <v>182</v>
      </c>
      <c r="B27" s="296" t="s">
        <v>183</v>
      </c>
      <c r="C27" s="934">
        <v>210</v>
      </c>
      <c r="D27" s="276">
        <f t="shared" si="21"/>
        <v>5.124282142974792</v>
      </c>
      <c r="E27" s="934" t="s">
        <v>73</v>
      </c>
      <c r="F27" s="275" t="s">
        <v>73</v>
      </c>
      <c r="G27" s="934" t="s">
        <v>73</v>
      </c>
      <c r="H27" s="275" t="s">
        <v>73</v>
      </c>
      <c r="I27" s="934">
        <v>2</v>
      </c>
      <c r="J27" s="276">
        <f t="shared" ref="J27" si="36">I27/$K$36*100000</f>
        <v>0.5480533146264468</v>
      </c>
      <c r="K27" s="934" t="s">
        <v>73</v>
      </c>
      <c r="L27" s="275" t="s">
        <v>73</v>
      </c>
      <c r="M27" s="934">
        <v>4</v>
      </c>
      <c r="N27" s="276">
        <f>M27/$O$36*100000</f>
        <v>1.1315065160631494</v>
      </c>
      <c r="O27" s="934">
        <v>6</v>
      </c>
      <c r="P27" s="71">
        <f>O27/$Q$36*100000</f>
        <v>1.8029658788707423</v>
      </c>
      <c r="Q27" s="1200">
        <v>1</v>
      </c>
      <c r="R27" s="1201">
        <f t="shared" si="35"/>
        <v>0.31665210067003585</v>
      </c>
      <c r="S27" s="1200">
        <v>3</v>
      </c>
      <c r="T27" s="1201">
        <f t="shared" si="23"/>
        <v>0.98469456415777434</v>
      </c>
      <c r="U27" s="1200">
        <v>2</v>
      </c>
      <c r="V27" s="1201">
        <f t="shared" si="24"/>
        <v>0.68646194083384537</v>
      </c>
      <c r="W27" s="1200">
        <v>7</v>
      </c>
      <c r="X27" s="1201">
        <f t="shared" si="25"/>
        <v>2.5208419612150461</v>
      </c>
      <c r="Y27" s="1200">
        <v>10</v>
      </c>
      <c r="Z27" s="1201">
        <f t="shared" si="26"/>
        <v>3.9347616518129418</v>
      </c>
      <c r="AA27" s="1200">
        <v>12</v>
      </c>
      <c r="AB27" s="1201">
        <f t="shared" si="27"/>
        <v>5.4962419445704001</v>
      </c>
      <c r="AC27" s="1200">
        <v>20</v>
      </c>
      <c r="AD27" s="1201">
        <f t="shared" si="28"/>
        <v>10.936252583689674</v>
      </c>
      <c r="AE27" s="1200">
        <v>12</v>
      </c>
      <c r="AF27" s="1201">
        <f t="shared" si="29"/>
        <v>8.4200481346085034</v>
      </c>
      <c r="AG27" s="1200">
        <v>34</v>
      </c>
      <c r="AH27" s="1201">
        <f t="shared" si="30"/>
        <v>41.198638021495995</v>
      </c>
      <c r="AI27" s="1200">
        <v>26</v>
      </c>
      <c r="AJ27" s="1201">
        <f t="shared" si="31"/>
        <v>32.695765898316168</v>
      </c>
      <c r="AK27" s="1200">
        <v>25</v>
      </c>
      <c r="AL27" s="1201">
        <f t="shared" si="32"/>
        <v>42.184837082159184</v>
      </c>
      <c r="AM27" s="1200">
        <v>46</v>
      </c>
      <c r="AN27" s="1201">
        <f t="shared" si="33"/>
        <v>60.334198997927651</v>
      </c>
      <c r="AO27" s="1200" t="s">
        <v>73</v>
      </c>
      <c r="AP27" s="65"/>
      <c r="AQ27" s="66"/>
      <c r="AS27" s="66"/>
    </row>
    <row r="28" spans="1:45" s="70" customFormat="1" ht="23.25" customHeight="1" thickBot="1" x14ac:dyDescent="0.4">
      <c r="A28" s="297"/>
      <c r="B28" s="626" t="s">
        <v>622</v>
      </c>
      <c r="C28" s="935">
        <v>785</v>
      </c>
      <c r="D28" s="627">
        <f t="shared" si="21"/>
        <v>19.155054677310535</v>
      </c>
      <c r="E28" s="935">
        <v>3</v>
      </c>
      <c r="F28" s="627">
        <f>E28/$G$36*100000</f>
        <v>4.0370330498439015</v>
      </c>
      <c r="G28" s="935">
        <v>6</v>
      </c>
      <c r="H28" s="627">
        <f>G28/$I$36*100000</f>
        <v>2.0245442244814633</v>
      </c>
      <c r="I28" s="935">
        <v>3</v>
      </c>
      <c r="J28" s="627">
        <f>I28/$K$36*100000</f>
        <v>0.82207997193967031</v>
      </c>
      <c r="K28" s="935">
        <v>10</v>
      </c>
      <c r="L28" s="627">
        <f>K28/$M$36*100000</f>
        <v>2.7666726611240993</v>
      </c>
      <c r="M28" s="935">
        <v>17</v>
      </c>
      <c r="N28" s="627">
        <f>M28/$O$36*100000</f>
        <v>4.8089026932683847</v>
      </c>
      <c r="O28" s="935">
        <v>21</v>
      </c>
      <c r="P28" s="1196">
        <f>O28/$Q$36*100000</f>
        <v>6.3103805760475984</v>
      </c>
      <c r="Q28" s="1200">
        <v>17</v>
      </c>
      <c r="R28" s="1201">
        <f t="shared" si="35"/>
        <v>5.383085711390609</v>
      </c>
      <c r="S28" s="1200">
        <v>19</v>
      </c>
      <c r="T28" s="1201">
        <f t="shared" si="23"/>
        <v>6.2363989063325702</v>
      </c>
      <c r="U28" s="1200">
        <v>25</v>
      </c>
      <c r="V28" s="1201">
        <f t="shared" si="24"/>
        <v>8.5807742604230679</v>
      </c>
      <c r="W28" s="1200">
        <v>21</v>
      </c>
      <c r="X28" s="1201">
        <f t="shared" si="25"/>
        <v>7.5625258836451374</v>
      </c>
      <c r="Y28" s="1200">
        <v>38</v>
      </c>
      <c r="Z28" s="1201">
        <f t="shared" si="26"/>
        <v>14.952094276889179</v>
      </c>
      <c r="AA28" s="1200">
        <v>65</v>
      </c>
      <c r="AB28" s="1201">
        <f t="shared" si="27"/>
        <v>29.771310533089668</v>
      </c>
      <c r="AC28" s="1200">
        <v>72</v>
      </c>
      <c r="AD28" s="1201">
        <f t="shared" si="28"/>
        <v>39.370509301282823</v>
      </c>
      <c r="AE28" s="1200">
        <v>82</v>
      </c>
      <c r="AF28" s="1201">
        <f t="shared" si="29"/>
        <v>57.536995586491443</v>
      </c>
      <c r="AG28" s="1200">
        <v>95</v>
      </c>
      <c r="AH28" s="1201">
        <f t="shared" si="30"/>
        <v>115.11384153065056</v>
      </c>
      <c r="AI28" s="1200">
        <v>98</v>
      </c>
      <c r="AJ28" s="1201">
        <f t="shared" si="31"/>
        <v>123.23788684749941</v>
      </c>
      <c r="AK28" s="1200">
        <v>74</v>
      </c>
      <c r="AL28" s="1201">
        <f t="shared" si="32"/>
        <v>124.8671177631912</v>
      </c>
      <c r="AM28" s="1200">
        <v>119</v>
      </c>
      <c r="AN28" s="1201">
        <f t="shared" si="33"/>
        <v>156.08194958159544</v>
      </c>
      <c r="AO28" s="1200" t="s">
        <v>73</v>
      </c>
      <c r="AP28" s="68"/>
      <c r="AQ28" s="69"/>
      <c r="AS28" s="69"/>
    </row>
    <row r="29" spans="1:45" ht="23.25" customHeight="1" thickTop="1" x14ac:dyDescent="0.4">
      <c r="A29" s="15" t="s">
        <v>428</v>
      </c>
      <c r="B29" s="921"/>
      <c r="C29" s="433"/>
      <c r="AP29" s="922"/>
      <c r="AQ29" s="923"/>
      <c r="AS29" s="923"/>
    </row>
    <row r="30" spans="1:45" ht="16.5" customHeight="1" x14ac:dyDescent="0.4">
      <c r="A30" s="924" t="s">
        <v>381</v>
      </c>
      <c r="B30" s="924"/>
      <c r="C30" s="433"/>
    </row>
    <row r="31" spans="1:45" ht="16.5" customHeight="1" x14ac:dyDescent="0.4">
      <c r="A31" s="925" t="s">
        <v>382</v>
      </c>
      <c r="B31" s="550"/>
      <c r="C31" s="433"/>
    </row>
    <row r="32" spans="1:45" ht="16.5" customHeight="1" x14ac:dyDescent="0.4">
      <c r="A32" s="925" t="s">
        <v>383</v>
      </c>
      <c r="B32" s="550"/>
      <c r="C32" s="433"/>
    </row>
    <row r="33" spans="1:41" ht="16.5" customHeight="1" x14ac:dyDescent="0.4">
      <c r="A33" s="924" t="s">
        <v>384</v>
      </c>
      <c r="B33" s="926"/>
      <c r="C33" s="926"/>
      <c r="D33" s="926"/>
      <c r="E33" s="926"/>
      <c r="F33" s="926"/>
      <c r="G33" s="926"/>
      <c r="H33" s="926"/>
      <c r="I33" s="926"/>
      <c r="J33" s="926"/>
      <c r="K33" s="926"/>
    </row>
    <row r="34" spans="1:41" ht="16.5" customHeight="1" x14ac:dyDescent="0.4">
      <c r="A34" s="1208"/>
      <c r="B34" s="1130"/>
      <c r="C34" s="1130"/>
      <c r="D34" s="1130"/>
      <c r="E34" s="1130"/>
      <c r="F34" s="1130"/>
      <c r="G34" s="1130"/>
      <c r="H34" s="1130"/>
      <c r="I34" s="1130"/>
      <c r="J34" s="1130"/>
      <c r="K34" s="1130"/>
      <c r="L34" s="1130"/>
      <c r="M34" s="1130"/>
      <c r="N34" s="1130"/>
      <c r="O34" s="1130"/>
      <c r="P34" s="1130"/>
    </row>
    <row r="35" spans="1:41" ht="16.5" customHeight="1" x14ac:dyDescent="0.4">
      <c r="A35" s="1208"/>
      <c r="B35" s="1130"/>
      <c r="C35" s="1130"/>
      <c r="D35" s="1203"/>
      <c r="E35" s="1209" t="s">
        <v>89</v>
      </c>
      <c r="F35" s="1210"/>
      <c r="G35" s="1203" t="s">
        <v>595</v>
      </c>
      <c r="H35" s="1203"/>
      <c r="I35" s="1203" t="s">
        <v>114</v>
      </c>
      <c r="J35" s="1203"/>
      <c r="K35" s="1203" t="s">
        <v>115</v>
      </c>
      <c r="L35" s="1203"/>
      <c r="M35" s="1203" t="s">
        <v>116</v>
      </c>
      <c r="N35" s="1203"/>
      <c r="O35" s="1203" t="s">
        <v>117</v>
      </c>
      <c r="P35" s="1203"/>
      <c r="Q35" s="1203" t="s">
        <v>118</v>
      </c>
      <c r="R35" s="1203"/>
      <c r="S35" s="1203" t="s">
        <v>119</v>
      </c>
      <c r="T35" s="1203"/>
      <c r="U35" s="1203" t="s">
        <v>596</v>
      </c>
      <c r="V35" s="1203"/>
      <c r="W35" s="1203" t="s">
        <v>597</v>
      </c>
      <c r="X35" s="1203"/>
      <c r="Y35" s="1203" t="s">
        <v>122</v>
      </c>
      <c r="Z35" s="1203"/>
      <c r="AA35" s="1203" t="s">
        <v>123</v>
      </c>
      <c r="AB35" s="1203"/>
      <c r="AC35" s="1203" t="s">
        <v>124</v>
      </c>
      <c r="AD35" s="1203"/>
      <c r="AE35" s="1203" t="s">
        <v>125</v>
      </c>
      <c r="AF35" s="1203"/>
      <c r="AG35" s="1203" t="s">
        <v>126</v>
      </c>
      <c r="AH35" s="1203"/>
      <c r="AI35" s="1203" t="s">
        <v>127</v>
      </c>
      <c r="AJ35" s="1203"/>
      <c r="AK35" s="1203" t="s">
        <v>128</v>
      </c>
      <c r="AL35" s="1203"/>
      <c r="AM35" s="1203" t="s">
        <v>211</v>
      </c>
      <c r="AN35" s="1203"/>
      <c r="AO35" s="1203" t="s">
        <v>212</v>
      </c>
    </row>
    <row r="36" spans="1:41" ht="16.5" customHeight="1" x14ac:dyDescent="0.4">
      <c r="A36" s="1208"/>
      <c r="B36" s="1130"/>
      <c r="C36" s="1130"/>
      <c r="D36" s="1211" t="s">
        <v>590</v>
      </c>
      <c r="E36" s="1204">
        <v>4098135</v>
      </c>
      <c r="F36" s="1204"/>
      <c r="G36" s="1205">
        <v>74312</v>
      </c>
      <c r="H36" s="1205"/>
      <c r="I36" s="1205">
        <v>296363</v>
      </c>
      <c r="J36" s="1205"/>
      <c r="K36" s="1204">
        <v>364928</v>
      </c>
      <c r="L36" s="1204"/>
      <c r="M36" s="1204">
        <v>361445</v>
      </c>
      <c r="N36" s="1204"/>
      <c r="O36" s="1204">
        <v>353511</v>
      </c>
      <c r="P36" s="1204"/>
      <c r="Q36" s="1204">
        <v>332785</v>
      </c>
      <c r="R36" s="1204"/>
      <c r="S36" s="1204">
        <v>315804</v>
      </c>
      <c r="T36" s="1204"/>
      <c r="U36" s="1204">
        <v>304663</v>
      </c>
      <c r="V36" s="1204"/>
      <c r="W36" s="1204">
        <v>291349</v>
      </c>
      <c r="X36" s="1204"/>
      <c r="Y36" s="1204">
        <v>277685</v>
      </c>
      <c r="Z36" s="1204"/>
      <c r="AA36" s="1204">
        <v>254145</v>
      </c>
      <c r="AB36" s="1204"/>
      <c r="AC36" s="1204">
        <v>218331</v>
      </c>
      <c r="AD36" s="1204"/>
      <c r="AE36" s="1204">
        <v>182878</v>
      </c>
      <c r="AF36" s="1204"/>
      <c r="AG36" s="1204">
        <v>142517</v>
      </c>
      <c r="AH36" s="1204"/>
      <c r="AI36" s="1204">
        <v>82527</v>
      </c>
      <c r="AJ36" s="1204"/>
      <c r="AK36" s="1204">
        <v>79521</v>
      </c>
      <c r="AL36" s="1204"/>
      <c r="AM36" s="1204">
        <v>59263</v>
      </c>
      <c r="AN36" s="1204"/>
      <c r="AO36" s="1205">
        <v>76242</v>
      </c>
    </row>
    <row r="37" spans="1:41" ht="16.5" customHeight="1" x14ac:dyDescent="0.4">
      <c r="A37" s="1208"/>
      <c r="B37" s="1130"/>
      <c r="C37" s="1130"/>
      <c r="D37" s="1212" t="s">
        <v>591</v>
      </c>
      <c r="E37" s="1207">
        <v>2056085</v>
      </c>
      <c r="F37" s="1207"/>
      <c r="G37" s="1207">
        <v>37978</v>
      </c>
      <c r="H37" s="1207"/>
      <c r="I37" s="1207">
        <v>151405</v>
      </c>
      <c r="J37" s="1207"/>
      <c r="K37" s="1206">
        <v>186352</v>
      </c>
      <c r="L37" s="1206"/>
      <c r="M37" s="1207">
        <v>184455</v>
      </c>
      <c r="N37" s="1207"/>
      <c r="O37" s="1207">
        <v>180161</v>
      </c>
      <c r="P37" s="1207"/>
      <c r="Q37" s="1206">
        <v>168919</v>
      </c>
      <c r="R37" s="1206"/>
      <c r="S37" s="1206">
        <v>159462</v>
      </c>
      <c r="T37" s="1206"/>
      <c r="U37" s="1207">
        <v>153577</v>
      </c>
      <c r="V37" s="1207"/>
      <c r="W37" s="1206">
        <v>146853</v>
      </c>
      <c r="X37" s="1206"/>
      <c r="Y37" s="1206">
        <v>139448</v>
      </c>
      <c r="Z37" s="1206"/>
      <c r="AA37" s="1206">
        <v>126988</v>
      </c>
      <c r="AB37" s="1206"/>
      <c r="AC37" s="1206">
        <v>108463</v>
      </c>
      <c r="AD37" s="1206"/>
      <c r="AE37" s="1206">
        <v>90057</v>
      </c>
      <c r="AF37" s="1206"/>
      <c r="AG37" s="1206">
        <v>69349</v>
      </c>
      <c r="AH37" s="1206"/>
      <c r="AI37" s="1206">
        <v>39046</v>
      </c>
      <c r="AJ37" s="1206"/>
      <c r="AK37" s="1206">
        <v>37667</v>
      </c>
      <c r="AL37" s="1206"/>
      <c r="AM37" s="1206">
        <v>27478</v>
      </c>
      <c r="AN37" s="1206"/>
      <c r="AO37" s="1207">
        <v>33552</v>
      </c>
    </row>
    <row r="38" spans="1:41" ht="16.5" customHeight="1" x14ac:dyDescent="0.4">
      <c r="A38" s="1208"/>
      <c r="B38" s="1130"/>
      <c r="C38" s="1130"/>
      <c r="D38" s="1212" t="s">
        <v>326</v>
      </c>
      <c r="E38" s="1207">
        <v>2042050</v>
      </c>
      <c r="F38" s="1207"/>
      <c r="G38" s="1207">
        <v>36334</v>
      </c>
      <c r="H38" s="1207"/>
      <c r="I38" s="1207">
        <v>144958</v>
      </c>
      <c r="J38" s="1207"/>
      <c r="K38" s="1206">
        <v>178576</v>
      </c>
      <c r="L38" s="1206"/>
      <c r="M38" s="1207">
        <v>176990</v>
      </c>
      <c r="N38" s="1207"/>
      <c r="O38" s="1207">
        <v>173350</v>
      </c>
      <c r="P38" s="1207"/>
      <c r="Q38" s="1206">
        <v>163866</v>
      </c>
      <c r="R38" s="1206"/>
      <c r="S38" s="1206">
        <v>156342</v>
      </c>
      <c r="T38" s="1206"/>
      <c r="U38" s="1207">
        <v>151086</v>
      </c>
      <c r="V38" s="1207"/>
      <c r="W38" s="1206">
        <v>144496</v>
      </c>
      <c r="X38" s="1206"/>
      <c r="Y38" s="1206">
        <v>138237</v>
      </c>
      <c r="Z38" s="1206"/>
      <c r="AA38" s="1206">
        <v>127157</v>
      </c>
      <c r="AB38" s="1206"/>
      <c r="AC38" s="1206">
        <v>109868</v>
      </c>
      <c r="AD38" s="1206"/>
      <c r="AE38" s="1206">
        <v>92821</v>
      </c>
      <c r="AF38" s="1206"/>
      <c r="AG38" s="1206">
        <v>73168</v>
      </c>
      <c r="AH38" s="1206"/>
      <c r="AI38" s="1206">
        <v>43481</v>
      </c>
      <c r="AJ38" s="1206"/>
      <c r="AK38" s="1206">
        <v>41854</v>
      </c>
      <c r="AL38" s="1206"/>
      <c r="AM38" s="1206">
        <v>31785</v>
      </c>
      <c r="AN38" s="1206"/>
      <c r="AO38" s="1206">
        <v>42690</v>
      </c>
    </row>
  </sheetData>
  <mergeCells count="21">
    <mergeCell ref="Y3:Z3"/>
    <mergeCell ref="AA3:AB3"/>
    <mergeCell ref="Q3:R3"/>
    <mergeCell ref="S3:T3"/>
    <mergeCell ref="U3:V3"/>
    <mergeCell ref="W3:X3"/>
    <mergeCell ref="AI3:AJ3"/>
    <mergeCell ref="AK3:AL3"/>
    <mergeCell ref="AC3:AD3"/>
    <mergeCell ref="AE3:AF3"/>
    <mergeCell ref="AG3:AH3"/>
    <mergeCell ref="A1:P1"/>
    <mergeCell ref="B3:B4"/>
    <mergeCell ref="C3:D3"/>
    <mergeCell ref="E3:F3"/>
    <mergeCell ref="G3:H3"/>
    <mergeCell ref="I3:J3"/>
    <mergeCell ref="K3:L3"/>
    <mergeCell ref="M3:N3"/>
    <mergeCell ref="O3:P3"/>
    <mergeCell ref="A3:A4"/>
  </mergeCells>
  <pageMargins left="0.98425196850393704" right="0.70866141732283472" top="0.94488188976377963" bottom="0.74803149606299213" header="0.31496062992125984" footer="0.31496062992125984"/>
  <pageSetup scale="55" orientation="landscape" r:id="rId1"/>
  <headerFooter>
    <oddFooter>&amp;C11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P33"/>
  <sheetViews>
    <sheetView view="pageBreakPreview" topLeftCell="A22" zoomScale="80" zoomScaleNormal="100" zoomScaleSheetLayoutView="80" zoomScalePageLayoutView="60" workbookViewId="0">
      <selection activeCell="J32" sqref="J32"/>
    </sheetView>
  </sheetViews>
  <sheetFormatPr baseColWidth="10" defaultColWidth="11.44140625" defaultRowHeight="13.5" customHeight="1" x14ac:dyDescent="0.35"/>
  <cols>
    <col min="1" max="1" width="10" style="51" customWidth="1"/>
    <col min="2" max="2" width="41.5546875" style="51" customWidth="1"/>
    <col min="3" max="14" width="10.88671875" style="51" customWidth="1"/>
    <col min="15" max="16384" width="11.44140625" style="51"/>
  </cols>
  <sheetData>
    <row r="1" spans="1:14" s="15" customFormat="1" ht="38.25" customHeight="1" x14ac:dyDescent="0.4">
      <c r="A1" s="1798" t="s">
        <v>747</v>
      </c>
      <c r="B1" s="1798"/>
      <c r="C1" s="1798"/>
      <c r="D1" s="1798"/>
      <c r="E1" s="1798"/>
      <c r="F1" s="1798"/>
      <c r="G1" s="1798"/>
      <c r="H1" s="1798"/>
      <c r="I1" s="1798"/>
      <c r="J1" s="1798"/>
      <c r="K1" s="1798"/>
      <c r="L1" s="1798"/>
      <c r="M1" s="1798"/>
      <c r="N1" s="1798"/>
    </row>
    <row r="2" spans="1:14" s="15" customFormat="1" ht="13.5" customHeight="1" thickBot="1" x14ac:dyDescent="0.45"/>
    <row r="3" spans="1:14" s="15" customFormat="1" ht="24.75" customHeight="1" x14ac:dyDescent="0.4">
      <c r="A3" s="1808" t="s">
        <v>519</v>
      </c>
      <c r="B3" s="1664" t="s">
        <v>190</v>
      </c>
      <c r="C3" s="1806" t="s">
        <v>119</v>
      </c>
      <c r="D3" s="1806"/>
      <c r="E3" s="1806" t="s">
        <v>120</v>
      </c>
      <c r="F3" s="1806"/>
      <c r="G3" s="1806" t="s">
        <v>121</v>
      </c>
      <c r="H3" s="1806"/>
      <c r="I3" s="1806" t="s">
        <v>122</v>
      </c>
      <c r="J3" s="1806"/>
      <c r="K3" s="1806" t="s">
        <v>123</v>
      </c>
      <c r="L3" s="1806"/>
      <c r="M3" s="1806" t="s">
        <v>124</v>
      </c>
      <c r="N3" s="1807"/>
    </row>
    <row r="4" spans="1:14" s="15" customFormat="1" ht="24.75" customHeight="1" thickBot="1" x14ac:dyDescent="0.45">
      <c r="A4" s="1809"/>
      <c r="B4" s="1666"/>
      <c r="C4" s="538" t="s">
        <v>87</v>
      </c>
      <c r="D4" s="555" t="s">
        <v>390</v>
      </c>
      <c r="E4" s="538" t="s">
        <v>87</v>
      </c>
      <c r="F4" s="555" t="s">
        <v>390</v>
      </c>
      <c r="G4" s="538" t="s">
        <v>87</v>
      </c>
      <c r="H4" s="555" t="s">
        <v>390</v>
      </c>
      <c r="I4" s="538" t="s">
        <v>87</v>
      </c>
      <c r="J4" s="555" t="s">
        <v>390</v>
      </c>
      <c r="K4" s="538" t="s">
        <v>87</v>
      </c>
      <c r="L4" s="555" t="s">
        <v>390</v>
      </c>
      <c r="M4" s="538" t="s">
        <v>87</v>
      </c>
      <c r="N4" s="556" t="s">
        <v>390</v>
      </c>
    </row>
    <row r="5" spans="1:14" s="15" customFormat="1" ht="30.75" customHeight="1" x14ac:dyDescent="0.4">
      <c r="A5" s="464"/>
      <c r="B5" s="558" t="s">
        <v>85</v>
      </c>
      <c r="C5" s="559">
        <v>138</v>
      </c>
      <c r="D5" s="560">
        <v>43.697989892464946</v>
      </c>
      <c r="E5" s="559">
        <v>192</v>
      </c>
      <c r="F5" s="560">
        <v>63.020452106097558</v>
      </c>
      <c r="G5" s="559">
        <v>274</v>
      </c>
      <c r="H5" s="560">
        <v>94.045285894236812</v>
      </c>
      <c r="I5" s="559">
        <v>325</v>
      </c>
      <c r="J5" s="560">
        <v>117.03909105641283</v>
      </c>
      <c r="K5" s="559">
        <v>481</v>
      </c>
      <c r="L5" s="560">
        <v>189.26203545220247</v>
      </c>
      <c r="M5" s="559">
        <v>582</v>
      </c>
      <c r="N5" s="561">
        <v>266.56773431166442</v>
      </c>
    </row>
    <row r="6" spans="1:14" ht="21.75" customHeight="1" x14ac:dyDescent="0.35">
      <c r="A6" s="298" t="s">
        <v>139</v>
      </c>
      <c r="B6" s="294" t="s">
        <v>140</v>
      </c>
      <c r="C6" s="299">
        <v>5</v>
      </c>
      <c r="D6" s="276">
        <v>1.5832605033501792</v>
      </c>
      <c r="E6" s="299">
        <v>5</v>
      </c>
      <c r="F6" s="276">
        <v>1.6411576069296239</v>
      </c>
      <c r="G6" s="299">
        <v>6</v>
      </c>
      <c r="H6" s="276">
        <v>2.059385822501536</v>
      </c>
      <c r="I6" s="299">
        <v>17</v>
      </c>
      <c r="J6" s="276">
        <v>6.1220447629508259</v>
      </c>
      <c r="K6" s="299">
        <v>37</v>
      </c>
      <c r="L6" s="276">
        <v>14.558618111707883</v>
      </c>
      <c r="M6" s="299">
        <v>24</v>
      </c>
      <c r="N6" s="71">
        <v>10.9924838891408</v>
      </c>
    </row>
    <row r="7" spans="1:14" ht="21.75" customHeight="1" x14ac:dyDescent="0.35">
      <c r="A7" s="298" t="s">
        <v>141</v>
      </c>
      <c r="B7" s="294" t="s">
        <v>142</v>
      </c>
      <c r="C7" s="299">
        <v>4</v>
      </c>
      <c r="D7" s="276">
        <v>1.2666084026801434</v>
      </c>
      <c r="E7" s="299">
        <v>2</v>
      </c>
      <c r="F7" s="276">
        <v>0.65646304277184964</v>
      </c>
      <c r="G7" s="299">
        <v>10</v>
      </c>
      <c r="H7" s="276">
        <v>3.4323097041692265</v>
      </c>
      <c r="I7" s="299">
        <v>15</v>
      </c>
      <c r="J7" s="276">
        <v>5.4018042026036692</v>
      </c>
      <c r="K7" s="299">
        <v>29</v>
      </c>
      <c r="L7" s="276">
        <v>11.41080879025753</v>
      </c>
      <c r="M7" s="299">
        <v>40</v>
      </c>
      <c r="N7" s="71">
        <v>18.320806481901332</v>
      </c>
    </row>
    <row r="8" spans="1:14" ht="21.75" customHeight="1" x14ac:dyDescent="0.35">
      <c r="A8" s="298" t="s">
        <v>159</v>
      </c>
      <c r="B8" s="294" t="s">
        <v>160</v>
      </c>
      <c r="C8" s="299">
        <v>2</v>
      </c>
      <c r="D8" s="276">
        <v>0.6333042013400717</v>
      </c>
      <c r="E8" s="299">
        <v>2</v>
      </c>
      <c r="F8" s="276">
        <v>0.65646304277184964</v>
      </c>
      <c r="G8" s="299">
        <v>7</v>
      </c>
      <c r="H8" s="276">
        <v>2.4026167929184585</v>
      </c>
      <c r="I8" s="299">
        <v>2</v>
      </c>
      <c r="J8" s="276">
        <v>0.72024056034715589</v>
      </c>
      <c r="K8" s="299">
        <v>9</v>
      </c>
      <c r="L8" s="276">
        <v>3.5412854866316472</v>
      </c>
      <c r="M8" s="299">
        <v>10</v>
      </c>
      <c r="N8" s="71">
        <v>4.5802016204753331</v>
      </c>
    </row>
    <row r="9" spans="1:14" ht="39" customHeight="1" x14ac:dyDescent="0.35">
      <c r="A9" s="298" t="s">
        <v>161</v>
      </c>
      <c r="B9" s="295" t="s">
        <v>659</v>
      </c>
      <c r="C9" s="299">
        <v>2</v>
      </c>
      <c r="D9" s="276">
        <v>0.6333042013400717</v>
      </c>
      <c r="E9" s="299">
        <v>1</v>
      </c>
      <c r="F9" s="276">
        <v>0.32823152138592482</v>
      </c>
      <c r="G9" s="299">
        <v>2</v>
      </c>
      <c r="H9" s="276">
        <v>0.68646194083384537</v>
      </c>
      <c r="I9" s="299">
        <v>1</v>
      </c>
      <c r="J9" s="276">
        <v>0.36012028017357794</v>
      </c>
      <c r="K9" s="299">
        <v>8</v>
      </c>
      <c r="L9" s="276">
        <v>3.1478093214503531</v>
      </c>
      <c r="M9" s="299">
        <v>13</v>
      </c>
      <c r="N9" s="71">
        <v>5.9542621066179331</v>
      </c>
    </row>
    <row r="10" spans="1:14" ht="21.75" customHeight="1" x14ac:dyDescent="0.35">
      <c r="A10" s="298" t="s">
        <v>162</v>
      </c>
      <c r="B10" s="294" t="s">
        <v>163</v>
      </c>
      <c r="C10" s="299">
        <v>1</v>
      </c>
      <c r="D10" s="276">
        <v>0.31665210067003585</v>
      </c>
      <c r="E10" s="299" t="s">
        <v>73</v>
      </c>
      <c r="F10" s="276" t="s">
        <v>73</v>
      </c>
      <c r="G10" s="299" t="s">
        <v>73</v>
      </c>
      <c r="H10" s="276" t="s">
        <v>73</v>
      </c>
      <c r="I10" s="299">
        <v>4</v>
      </c>
      <c r="J10" s="276">
        <v>1.4404811206943118</v>
      </c>
      <c r="K10" s="299">
        <v>6</v>
      </c>
      <c r="L10" s="276">
        <v>2.3608569910877648</v>
      </c>
      <c r="M10" s="299">
        <v>5</v>
      </c>
      <c r="N10" s="71">
        <v>2.2901008102376665</v>
      </c>
    </row>
    <row r="11" spans="1:14" ht="21.75" customHeight="1" x14ac:dyDescent="0.35">
      <c r="A11" s="298" t="s">
        <v>164</v>
      </c>
      <c r="B11" s="294" t="s">
        <v>165</v>
      </c>
      <c r="C11" s="299" t="s">
        <v>73</v>
      </c>
      <c r="D11" s="276" t="s">
        <v>73</v>
      </c>
      <c r="E11" s="299" t="s">
        <v>73</v>
      </c>
      <c r="F11" s="276" t="s">
        <v>73</v>
      </c>
      <c r="G11" s="299">
        <v>3</v>
      </c>
      <c r="H11" s="276">
        <v>1.029692911250768</v>
      </c>
      <c r="I11" s="299" t="s">
        <v>73</v>
      </c>
      <c r="J11" s="276" t="s">
        <v>73</v>
      </c>
      <c r="K11" s="299">
        <v>1</v>
      </c>
      <c r="L11" s="276">
        <v>0.39347616518129414</v>
      </c>
      <c r="M11" s="299">
        <v>1</v>
      </c>
      <c r="N11" s="71">
        <v>0.45802016204753332</v>
      </c>
    </row>
    <row r="12" spans="1:14" ht="21.75" customHeight="1" x14ac:dyDescent="0.35">
      <c r="A12" s="298" t="s">
        <v>149</v>
      </c>
      <c r="B12" s="296" t="s">
        <v>658</v>
      </c>
      <c r="C12" s="299">
        <v>2</v>
      </c>
      <c r="D12" s="276">
        <v>0.6333042013400717</v>
      </c>
      <c r="E12" s="299">
        <v>3</v>
      </c>
      <c r="F12" s="276">
        <v>0.98469456415777434</v>
      </c>
      <c r="G12" s="299">
        <v>3</v>
      </c>
      <c r="H12" s="276">
        <v>1.029692911250768</v>
      </c>
      <c r="I12" s="299">
        <v>4</v>
      </c>
      <c r="J12" s="276">
        <v>1.4404811206943118</v>
      </c>
      <c r="K12" s="299">
        <v>5</v>
      </c>
      <c r="L12" s="276">
        <v>1.9673808259064709</v>
      </c>
      <c r="M12" s="299">
        <v>23</v>
      </c>
      <c r="N12" s="71">
        <v>10.534463727093266</v>
      </c>
    </row>
    <row r="13" spans="1:14" ht="40.5" customHeight="1" x14ac:dyDescent="0.35">
      <c r="A13" s="298" t="s">
        <v>166</v>
      </c>
      <c r="B13" s="296" t="s">
        <v>657</v>
      </c>
      <c r="C13" s="299">
        <v>14</v>
      </c>
      <c r="D13" s="276">
        <v>4.433129409380502</v>
      </c>
      <c r="E13" s="299">
        <v>13</v>
      </c>
      <c r="F13" s="276">
        <v>4.2670097780170222</v>
      </c>
      <c r="G13" s="299">
        <v>14</v>
      </c>
      <c r="H13" s="276">
        <v>4.8052335858369171</v>
      </c>
      <c r="I13" s="299">
        <v>14</v>
      </c>
      <c r="J13" s="276">
        <v>5.0416839224300922</v>
      </c>
      <c r="K13" s="299">
        <v>18</v>
      </c>
      <c r="L13" s="276">
        <v>7.0825709732632944</v>
      </c>
      <c r="M13" s="299">
        <v>26</v>
      </c>
      <c r="N13" s="71">
        <v>11.908524213235866</v>
      </c>
    </row>
    <row r="14" spans="1:14" ht="21.75" customHeight="1" x14ac:dyDescent="0.35">
      <c r="A14" s="298" t="s">
        <v>151</v>
      </c>
      <c r="B14" s="294" t="s">
        <v>152</v>
      </c>
      <c r="C14" s="299">
        <v>15</v>
      </c>
      <c r="D14" s="276">
        <v>4.7497815100505374</v>
      </c>
      <c r="E14" s="299">
        <v>18</v>
      </c>
      <c r="F14" s="276">
        <v>5.9081673849466458</v>
      </c>
      <c r="G14" s="299">
        <v>32</v>
      </c>
      <c r="H14" s="276">
        <v>10.983391053341526</v>
      </c>
      <c r="I14" s="299">
        <v>39</v>
      </c>
      <c r="J14" s="276">
        <v>14.044690926769542</v>
      </c>
      <c r="K14" s="299">
        <v>45</v>
      </c>
      <c r="L14" s="276">
        <v>17.706427433158236</v>
      </c>
      <c r="M14" s="299">
        <v>43</v>
      </c>
      <c r="N14" s="71">
        <v>19.694866968043936</v>
      </c>
    </row>
    <row r="15" spans="1:14" ht="21.75" customHeight="1" x14ac:dyDescent="0.35">
      <c r="A15" s="298" t="s">
        <v>153</v>
      </c>
      <c r="B15" s="294" t="s">
        <v>188</v>
      </c>
      <c r="C15" s="299">
        <v>8</v>
      </c>
      <c r="D15" s="276">
        <v>5.1169871179849302</v>
      </c>
      <c r="E15" s="299">
        <v>25</v>
      </c>
      <c r="F15" s="276">
        <v>16.546867347073849</v>
      </c>
      <c r="G15" s="299">
        <v>53</v>
      </c>
      <c r="H15" s="276">
        <v>36.679216033661831</v>
      </c>
      <c r="I15" s="299">
        <v>75</v>
      </c>
      <c r="J15" s="276">
        <v>54.25464962347273</v>
      </c>
      <c r="K15" s="299">
        <v>105</v>
      </c>
      <c r="L15" s="276">
        <v>82.575084344550433</v>
      </c>
      <c r="M15" s="299">
        <v>128</v>
      </c>
      <c r="N15" s="71">
        <v>116.50344049222703</v>
      </c>
    </row>
    <row r="16" spans="1:14" ht="21.75" customHeight="1" x14ac:dyDescent="0.35">
      <c r="A16" s="298" t="s">
        <v>167</v>
      </c>
      <c r="B16" s="294" t="s">
        <v>385</v>
      </c>
      <c r="C16" s="299" t="s">
        <v>73</v>
      </c>
      <c r="D16" s="276" t="s">
        <v>73</v>
      </c>
      <c r="E16" s="299" t="s">
        <v>73</v>
      </c>
      <c r="F16" s="276" t="s">
        <v>73</v>
      </c>
      <c r="G16" s="299" t="s">
        <v>73</v>
      </c>
      <c r="H16" s="276" t="s">
        <v>73</v>
      </c>
      <c r="I16" s="299">
        <v>1</v>
      </c>
      <c r="J16" s="276">
        <v>0.72339532831296971</v>
      </c>
      <c r="K16" s="299">
        <v>2</v>
      </c>
      <c r="L16" s="276">
        <v>1.5728587494200084</v>
      </c>
      <c r="M16" s="299" t="s">
        <v>73</v>
      </c>
      <c r="N16" s="71" t="s">
        <v>73</v>
      </c>
    </row>
    <row r="17" spans="1:16" ht="21.75" customHeight="1" x14ac:dyDescent="0.35">
      <c r="A17" s="298" t="s">
        <v>168</v>
      </c>
      <c r="B17" s="294" t="s">
        <v>386</v>
      </c>
      <c r="C17" s="299" t="s">
        <v>73</v>
      </c>
      <c r="D17" s="276" t="s">
        <v>73</v>
      </c>
      <c r="E17" s="299" t="s">
        <v>73</v>
      </c>
      <c r="F17" s="276" t="s">
        <v>73</v>
      </c>
      <c r="G17" s="299" t="s">
        <v>73</v>
      </c>
      <c r="H17" s="276" t="s">
        <v>73</v>
      </c>
      <c r="I17" s="299">
        <v>1</v>
      </c>
      <c r="J17" s="276">
        <v>0.72339532831296971</v>
      </c>
      <c r="K17" s="299" t="s">
        <v>73</v>
      </c>
      <c r="L17" s="276" t="s">
        <v>73</v>
      </c>
      <c r="M17" s="299" t="s">
        <v>73</v>
      </c>
      <c r="N17" s="71" t="s">
        <v>73</v>
      </c>
    </row>
    <row r="18" spans="1:16" ht="21.75" customHeight="1" x14ac:dyDescent="0.35">
      <c r="A18" s="298" t="s">
        <v>155</v>
      </c>
      <c r="B18" s="294" t="s">
        <v>169</v>
      </c>
      <c r="C18" s="299">
        <v>27</v>
      </c>
      <c r="D18" s="276">
        <v>17.269831523199141</v>
      </c>
      <c r="E18" s="299">
        <v>55</v>
      </c>
      <c r="F18" s="276">
        <v>36.403108163562479</v>
      </c>
      <c r="G18" s="299">
        <v>67</v>
      </c>
      <c r="H18" s="276">
        <v>46.368065551987598</v>
      </c>
      <c r="I18" s="299">
        <v>65</v>
      </c>
      <c r="J18" s="276">
        <v>47.020696340343036</v>
      </c>
      <c r="K18" s="299">
        <v>65</v>
      </c>
      <c r="L18" s="276">
        <v>51.117909356150271</v>
      </c>
      <c r="M18" s="299">
        <v>51</v>
      </c>
      <c r="N18" s="71">
        <v>46.419339571121711</v>
      </c>
    </row>
    <row r="19" spans="1:16" ht="21.75" customHeight="1" x14ac:dyDescent="0.35">
      <c r="A19" s="298" t="s">
        <v>170</v>
      </c>
      <c r="B19" s="294" t="s">
        <v>387</v>
      </c>
      <c r="C19" s="299">
        <v>1</v>
      </c>
      <c r="D19" s="276">
        <v>0.63962338974811628</v>
      </c>
      <c r="E19" s="299">
        <v>4</v>
      </c>
      <c r="F19" s="276">
        <v>2.6474987755318162</v>
      </c>
      <c r="G19" s="299">
        <v>8</v>
      </c>
      <c r="H19" s="276">
        <v>5.5364854390432958</v>
      </c>
      <c r="I19" s="299">
        <v>7</v>
      </c>
      <c r="J19" s="276">
        <v>5.063767298190788</v>
      </c>
      <c r="K19" s="299">
        <v>12</v>
      </c>
      <c r="L19" s="276">
        <v>9.4371524965200493</v>
      </c>
      <c r="M19" s="299">
        <v>27</v>
      </c>
      <c r="N19" s="71">
        <v>24.574944478829138</v>
      </c>
    </row>
    <row r="20" spans="1:16" ht="21.75" customHeight="1" x14ac:dyDescent="0.35">
      <c r="A20" s="298" t="s">
        <v>171</v>
      </c>
      <c r="B20" s="294" t="s">
        <v>388</v>
      </c>
      <c r="C20" s="299">
        <v>3</v>
      </c>
      <c r="D20" s="276">
        <v>1.9188701692443488</v>
      </c>
      <c r="E20" s="299">
        <v>3</v>
      </c>
      <c r="F20" s="276">
        <v>1.9534175039231136</v>
      </c>
      <c r="G20" s="299">
        <v>5</v>
      </c>
      <c r="H20" s="276">
        <v>3.46030339940206</v>
      </c>
      <c r="I20" s="299">
        <v>5</v>
      </c>
      <c r="J20" s="276">
        <v>3.6169766415648485</v>
      </c>
      <c r="K20" s="299">
        <v>14</v>
      </c>
      <c r="L20" s="276">
        <v>11.01001124594006</v>
      </c>
      <c r="M20" s="299">
        <v>12</v>
      </c>
      <c r="N20" s="71">
        <v>10.922197546146284</v>
      </c>
    </row>
    <row r="21" spans="1:16" ht="21.75" customHeight="1" x14ac:dyDescent="0.35">
      <c r="A21" s="298" t="s">
        <v>156</v>
      </c>
      <c r="B21" s="294" t="s">
        <v>389</v>
      </c>
      <c r="C21" s="299">
        <v>2</v>
      </c>
      <c r="D21" s="276">
        <v>1.2792467794962326</v>
      </c>
      <c r="E21" s="299">
        <v>1</v>
      </c>
      <c r="F21" s="276">
        <v>0.66187469388295406</v>
      </c>
      <c r="G21" s="299">
        <v>1</v>
      </c>
      <c r="H21" s="276">
        <v>0.68095306190544291</v>
      </c>
      <c r="I21" s="299">
        <v>1</v>
      </c>
      <c r="J21" s="276">
        <v>0.71711318914577482</v>
      </c>
      <c r="K21" s="299">
        <v>11</v>
      </c>
      <c r="L21" s="276">
        <v>8.6622358018080448</v>
      </c>
      <c r="M21" s="299">
        <v>27</v>
      </c>
      <c r="N21" s="71">
        <v>24.893281579893603</v>
      </c>
    </row>
    <row r="22" spans="1:16" ht="21.75" customHeight="1" x14ac:dyDescent="0.35">
      <c r="A22" s="298" t="s">
        <v>172</v>
      </c>
      <c r="B22" s="294" t="s">
        <v>173</v>
      </c>
      <c r="C22" s="299" t="s">
        <v>73</v>
      </c>
      <c r="D22" s="276" t="s">
        <v>73</v>
      </c>
      <c r="E22" s="299">
        <v>1</v>
      </c>
      <c r="F22" s="276">
        <v>0.32823152138592482</v>
      </c>
      <c r="G22" s="299">
        <v>3</v>
      </c>
      <c r="H22" s="276">
        <v>1.029692911250768</v>
      </c>
      <c r="I22" s="299">
        <v>6</v>
      </c>
      <c r="J22" s="276">
        <v>2.1607216810414678</v>
      </c>
      <c r="K22" s="299">
        <v>10</v>
      </c>
      <c r="L22" s="276">
        <v>3.9347616518129418</v>
      </c>
      <c r="M22" s="299">
        <v>14</v>
      </c>
      <c r="N22" s="71">
        <v>6.4122822686654661</v>
      </c>
    </row>
    <row r="23" spans="1:16" ht="21.75" customHeight="1" x14ac:dyDescent="0.35">
      <c r="A23" s="298" t="s">
        <v>174</v>
      </c>
      <c r="B23" s="294" t="s">
        <v>175</v>
      </c>
      <c r="C23" s="299">
        <v>1</v>
      </c>
      <c r="D23" s="276">
        <v>0.31665210067003585</v>
      </c>
      <c r="E23" s="299">
        <v>1</v>
      </c>
      <c r="F23" s="276">
        <v>0.32823152138592482</v>
      </c>
      <c r="G23" s="299" t="s">
        <v>73</v>
      </c>
      <c r="H23" s="276" t="s">
        <v>73</v>
      </c>
      <c r="I23" s="299">
        <v>2</v>
      </c>
      <c r="J23" s="276">
        <v>0.72024056034715589</v>
      </c>
      <c r="K23" s="299">
        <v>2</v>
      </c>
      <c r="L23" s="276">
        <v>0.78695233036258827</v>
      </c>
      <c r="M23" s="299">
        <v>3</v>
      </c>
      <c r="N23" s="71">
        <v>1.3740604861426</v>
      </c>
    </row>
    <row r="24" spans="1:16" ht="21.75" customHeight="1" x14ac:dyDescent="0.35">
      <c r="A24" s="298" t="s">
        <v>176</v>
      </c>
      <c r="B24" s="294" t="s">
        <v>177</v>
      </c>
      <c r="C24" s="299">
        <v>2</v>
      </c>
      <c r="D24" s="276">
        <v>0.6333042013400717</v>
      </c>
      <c r="E24" s="299">
        <v>8</v>
      </c>
      <c r="F24" s="276">
        <v>2.6258521710873985</v>
      </c>
      <c r="G24" s="299">
        <v>4</v>
      </c>
      <c r="H24" s="276">
        <v>1.3729238816676907</v>
      </c>
      <c r="I24" s="299">
        <v>8</v>
      </c>
      <c r="J24" s="276">
        <v>2.8809622413886236</v>
      </c>
      <c r="K24" s="299">
        <v>15</v>
      </c>
      <c r="L24" s="276">
        <v>5.902142477719412</v>
      </c>
      <c r="M24" s="299">
        <v>15</v>
      </c>
      <c r="N24" s="71">
        <v>6.8703024307129992</v>
      </c>
    </row>
    <row r="25" spans="1:16" ht="21.75" customHeight="1" x14ac:dyDescent="0.35">
      <c r="A25" s="298" t="s">
        <v>178</v>
      </c>
      <c r="B25" s="294" t="s">
        <v>179</v>
      </c>
      <c r="C25" s="299">
        <v>21</v>
      </c>
      <c r="D25" s="276">
        <v>6.6496941140707531</v>
      </c>
      <c r="E25" s="299">
        <v>20</v>
      </c>
      <c r="F25" s="276">
        <v>6.5646304277184955</v>
      </c>
      <c r="G25" s="299">
        <v>19</v>
      </c>
      <c r="H25" s="276">
        <v>6.5213884379215301</v>
      </c>
      <c r="I25" s="299">
        <v>23</v>
      </c>
      <c r="J25" s="276">
        <v>8.2827664439922941</v>
      </c>
      <c r="K25" s="299">
        <v>33</v>
      </c>
      <c r="L25" s="276">
        <v>12.984713450982706</v>
      </c>
      <c r="M25" s="299">
        <v>35</v>
      </c>
      <c r="N25" s="71">
        <v>16.030705671663668</v>
      </c>
    </row>
    <row r="26" spans="1:16" ht="21.75" customHeight="1" x14ac:dyDescent="0.35">
      <c r="A26" s="298" t="s">
        <v>180</v>
      </c>
      <c r="B26" s="294" t="s">
        <v>181</v>
      </c>
      <c r="C26" s="299">
        <v>10</v>
      </c>
      <c r="D26" s="276">
        <v>3.1665210067003584</v>
      </c>
      <c r="E26" s="299">
        <v>8</v>
      </c>
      <c r="F26" s="276">
        <v>2.6258521710873985</v>
      </c>
      <c r="G26" s="299">
        <v>10</v>
      </c>
      <c r="H26" s="276">
        <v>3.4323097041692265</v>
      </c>
      <c r="I26" s="299">
        <v>7</v>
      </c>
      <c r="J26" s="276">
        <v>2.5208419612150461</v>
      </c>
      <c r="K26" s="299">
        <v>6</v>
      </c>
      <c r="L26" s="276">
        <v>2.3608569910877648</v>
      </c>
      <c r="M26" s="299">
        <v>8</v>
      </c>
      <c r="N26" s="71">
        <v>3.6641612963802666</v>
      </c>
    </row>
    <row r="27" spans="1:16" ht="21.75" customHeight="1" x14ac:dyDescent="0.35">
      <c r="A27" s="298" t="s">
        <v>182</v>
      </c>
      <c r="B27" s="296" t="s">
        <v>183</v>
      </c>
      <c r="C27" s="299">
        <v>1</v>
      </c>
      <c r="D27" s="276">
        <v>0.31665210067003585</v>
      </c>
      <c r="E27" s="299">
        <v>3</v>
      </c>
      <c r="F27" s="276">
        <v>0.98469456415777434</v>
      </c>
      <c r="G27" s="299">
        <v>2</v>
      </c>
      <c r="H27" s="276">
        <v>0.68646194083384537</v>
      </c>
      <c r="I27" s="299">
        <v>7</v>
      </c>
      <c r="J27" s="276">
        <v>2.5208419612150461</v>
      </c>
      <c r="K27" s="299">
        <v>10</v>
      </c>
      <c r="L27" s="276">
        <v>3.9347616518129418</v>
      </c>
      <c r="M27" s="299">
        <v>12</v>
      </c>
      <c r="N27" s="71">
        <v>5.4962419445704001</v>
      </c>
    </row>
    <row r="28" spans="1:16" ht="21.75" customHeight="1" thickBot="1" x14ac:dyDescent="0.4">
      <c r="A28" s="67"/>
      <c r="B28" s="279" t="s">
        <v>622</v>
      </c>
      <c r="C28" s="300">
        <v>17</v>
      </c>
      <c r="D28" s="280">
        <v>5.383085711390609</v>
      </c>
      <c r="E28" s="300">
        <v>19</v>
      </c>
      <c r="F28" s="280">
        <v>6.2363989063325702</v>
      </c>
      <c r="G28" s="300">
        <v>25</v>
      </c>
      <c r="H28" s="280">
        <v>8.5807742604230679</v>
      </c>
      <c r="I28" s="300">
        <v>21</v>
      </c>
      <c r="J28" s="280">
        <v>7.5625258836451374</v>
      </c>
      <c r="K28" s="300">
        <v>38</v>
      </c>
      <c r="L28" s="280">
        <v>14.952094276889179</v>
      </c>
      <c r="M28" s="301">
        <v>65</v>
      </c>
      <c r="N28" s="281">
        <v>29.771310533089668</v>
      </c>
    </row>
    <row r="29" spans="1:16" s="48" customFormat="1" ht="20.25" customHeight="1" thickTop="1" x14ac:dyDescent="0.3">
      <c r="A29" s="48" t="s">
        <v>428</v>
      </c>
      <c r="B29" s="143"/>
      <c r="C29" s="143"/>
      <c r="D29" s="143"/>
      <c r="E29" s="143"/>
      <c r="F29" s="143"/>
      <c r="G29" s="143"/>
      <c r="H29" s="144"/>
      <c r="I29" s="144"/>
      <c r="J29" s="140"/>
      <c r="K29" s="140"/>
      <c r="L29" s="140"/>
      <c r="M29" s="140"/>
      <c r="N29" s="140"/>
      <c r="O29" s="140"/>
      <c r="P29" s="140"/>
    </row>
    <row r="30" spans="1:16" s="48" customFormat="1" ht="20.25" customHeight="1" x14ac:dyDescent="0.3">
      <c r="A30" s="143" t="s">
        <v>381</v>
      </c>
      <c r="B30" s="144"/>
      <c r="C30" s="144"/>
      <c r="D30" s="144"/>
      <c r="E30" s="144"/>
      <c r="F30" s="144"/>
      <c r="G30" s="122"/>
      <c r="H30" s="122"/>
      <c r="I30" s="122"/>
      <c r="J30" s="140"/>
      <c r="K30" s="140"/>
      <c r="L30" s="140"/>
      <c r="M30" s="140"/>
      <c r="N30" s="140"/>
      <c r="O30" s="140"/>
      <c r="P30" s="140"/>
    </row>
    <row r="31" spans="1:16" s="48" customFormat="1" ht="20.25" customHeight="1" x14ac:dyDescent="0.3">
      <c r="A31" s="134" t="s">
        <v>382</v>
      </c>
      <c r="B31" s="144"/>
      <c r="C31" s="144"/>
      <c r="D31" s="144"/>
      <c r="E31" s="144"/>
      <c r="F31" s="144"/>
      <c r="G31" s="122"/>
      <c r="H31" s="122"/>
      <c r="I31" s="122"/>
      <c r="J31" s="140"/>
      <c r="K31" s="140"/>
    </row>
    <row r="32" spans="1:16" s="48" customFormat="1" ht="20.25" customHeight="1" x14ac:dyDescent="0.3">
      <c r="A32" s="134" t="s">
        <v>383</v>
      </c>
      <c r="B32" s="145"/>
      <c r="C32" s="145"/>
      <c r="D32" s="145"/>
      <c r="E32" s="145"/>
      <c r="F32" s="145"/>
      <c r="G32" s="145"/>
      <c r="H32" s="145"/>
      <c r="I32" s="145"/>
      <c r="J32" s="145"/>
      <c r="K32" s="145"/>
      <c r="L32" s="140"/>
      <c r="M32" s="140"/>
      <c r="N32" s="140"/>
      <c r="O32" s="140"/>
      <c r="P32" s="140"/>
    </row>
    <row r="33" spans="1:16" s="48" customFormat="1" ht="20.25" customHeight="1" x14ac:dyDescent="0.3">
      <c r="A33" s="143" t="s">
        <v>384</v>
      </c>
      <c r="B33" s="147"/>
      <c r="C33" s="147"/>
      <c r="D33" s="147"/>
      <c r="E33" s="147"/>
      <c r="F33" s="147"/>
      <c r="G33" s="147"/>
      <c r="H33" s="147"/>
      <c r="I33" s="147"/>
      <c r="J33" s="147"/>
      <c r="K33" s="147"/>
      <c r="L33" s="147"/>
      <c r="M33" s="147"/>
      <c r="N33" s="147"/>
      <c r="O33" s="147"/>
      <c r="P33" s="147"/>
    </row>
  </sheetData>
  <mergeCells count="9">
    <mergeCell ref="A1:N1"/>
    <mergeCell ref="K3:L3"/>
    <mergeCell ref="M3:N3"/>
    <mergeCell ref="B3:B4"/>
    <mergeCell ref="C3:D3"/>
    <mergeCell ref="E3:F3"/>
    <mergeCell ref="G3:H3"/>
    <mergeCell ref="I3:J3"/>
    <mergeCell ref="A3:A4"/>
  </mergeCells>
  <pageMargins left="0.98425196850393704" right="0.70866141732283472" top="0.94488188976377963" bottom="0.74803149606299213" header="0.31496062992125984" footer="0.31496062992125984"/>
  <pageSetup scale="63" orientation="landscape" r:id="rId1"/>
  <headerFooter>
    <oddFooter>&amp;C11</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P33"/>
  <sheetViews>
    <sheetView view="pageBreakPreview" topLeftCell="A25" zoomScale="80" zoomScaleNormal="100" zoomScaleSheetLayoutView="80" zoomScalePageLayoutView="70" workbookViewId="0">
      <selection sqref="A1:O1"/>
    </sheetView>
  </sheetViews>
  <sheetFormatPr baseColWidth="10" defaultColWidth="11.44140625" defaultRowHeight="13.5" customHeight="1" x14ac:dyDescent="0.35"/>
  <cols>
    <col min="1" max="1" width="9.6640625" style="51" customWidth="1"/>
    <col min="2" max="2" width="38.88671875" style="51" customWidth="1"/>
    <col min="3" max="3" width="9.109375" style="51" customWidth="1"/>
    <col min="4" max="13" width="10.88671875" style="51" customWidth="1"/>
    <col min="14" max="14" width="11.88671875" style="51" customWidth="1"/>
    <col min="15" max="15" width="9.109375" style="51" customWidth="1"/>
    <col min="16" max="16384" width="11.44140625" style="51"/>
  </cols>
  <sheetData>
    <row r="1" spans="1:15" s="15" customFormat="1" ht="48.75" customHeight="1" x14ac:dyDescent="0.4">
      <c r="A1" s="1798" t="s">
        <v>748</v>
      </c>
      <c r="B1" s="1798"/>
      <c r="C1" s="1798"/>
      <c r="D1" s="1798"/>
      <c r="E1" s="1798"/>
      <c r="F1" s="1798"/>
      <c r="G1" s="1798"/>
      <c r="H1" s="1798"/>
      <c r="I1" s="1798"/>
      <c r="J1" s="1798"/>
      <c r="K1" s="1798"/>
      <c r="L1" s="1798"/>
      <c r="M1" s="1798"/>
      <c r="N1" s="1798"/>
      <c r="O1" s="1798"/>
    </row>
    <row r="2" spans="1:15" s="15" customFormat="1" ht="17.25" customHeight="1" thickBot="1" x14ac:dyDescent="0.45"/>
    <row r="3" spans="1:15" s="15" customFormat="1" ht="22.5" customHeight="1" x14ac:dyDescent="0.4">
      <c r="A3" s="1808" t="s">
        <v>158</v>
      </c>
      <c r="B3" s="1664" t="s">
        <v>190</v>
      </c>
      <c r="C3" s="1807" t="s">
        <v>125</v>
      </c>
      <c r="D3" s="1810"/>
      <c r="E3" s="1807" t="s">
        <v>126</v>
      </c>
      <c r="F3" s="1810"/>
      <c r="G3" s="1807" t="s">
        <v>127</v>
      </c>
      <c r="H3" s="1810"/>
      <c r="I3" s="1807" t="s">
        <v>128</v>
      </c>
      <c r="J3" s="1810"/>
      <c r="K3" s="1807" t="s">
        <v>211</v>
      </c>
      <c r="L3" s="1810"/>
      <c r="M3" s="1807" t="s">
        <v>212</v>
      </c>
      <c r="N3" s="1810"/>
      <c r="O3" s="566" t="s">
        <v>129</v>
      </c>
    </row>
    <row r="4" spans="1:15" s="15" customFormat="1" ht="22.5" customHeight="1" thickBot="1" x14ac:dyDescent="0.45">
      <c r="A4" s="1809"/>
      <c r="B4" s="1666"/>
      <c r="C4" s="538" t="s">
        <v>87</v>
      </c>
      <c r="D4" s="555" t="s">
        <v>390</v>
      </c>
      <c r="E4" s="538" t="s">
        <v>87</v>
      </c>
      <c r="F4" s="555" t="s">
        <v>390</v>
      </c>
      <c r="G4" s="538" t="s">
        <v>87</v>
      </c>
      <c r="H4" s="555" t="s">
        <v>390</v>
      </c>
      <c r="I4" s="538" t="s">
        <v>87</v>
      </c>
      <c r="J4" s="555" t="s">
        <v>390</v>
      </c>
      <c r="K4" s="538" t="s">
        <v>87</v>
      </c>
      <c r="L4" s="555" t="s">
        <v>390</v>
      </c>
      <c r="M4" s="538" t="s">
        <v>87</v>
      </c>
      <c r="N4" s="555" t="s">
        <v>390</v>
      </c>
      <c r="O4" s="567" t="s">
        <v>87</v>
      </c>
    </row>
    <row r="5" spans="1:15" s="15" customFormat="1" ht="27" customHeight="1" x14ac:dyDescent="0.4">
      <c r="A5" s="464"/>
      <c r="B5" s="558" t="s">
        <v>85</v>
      </c>
      <c r="C5" s="559">
        <v>680</v>
      </c>
      <c r="D5" s="560">
        <v>371.83258784544887</v>
      </c>
      <c r="E5" s="559">
        <v>811</v>
      </c>
      <c r="F5" s="560">
        <v>569.05491976395797</v>
      </c>
      <c r="G5" s="559">
        <v>980</v>
      </c>
      <c r="H5" s="560">
        <v>1187.4901547372376</v>
      </c>
      <c r="I5" s="559">
        <v>913</v>
      </c>
      <c r="J5" s="560">
        <v>1148.1243948139486</v>
      </c>
      <c r="K5" s="562">
        <v>782</v>
      </c>
      <c r="L5" s="560">
        <v>1319.5417039299396</v>
      </c>
      <c r="M5" s="563">
        <v>1184</v>
      </c>
      <c r="N5" s="564">
        <v>1552.9498176857899</v>
      </c>
      <c r="O5" s="565">
        <v>1</v>
      </c>
    </row>
    <row r="6" spans="1:15" s="72" customFormat="1" ht="22.5" customHeight="1" x14ac:dyDescent="0.35">
      <c r="A6" s="536" t="s">
        <v>139</v>
      </c>
      <c r="B6" s="294" t="s">
        <v>140</v>
      </c>
      <c r="C6" s="299">
        <v>41</v>
      </c>
      <c r="D6" s="276">
        <v>22.419317796563828</v>
      </c>
      <c r="E6" s="299">
        <v>49</v>
      </c>
      <c r="F6" s="276">
        <v>34.381863216318052</v>
      </c>
      <c r="G6" s="299">
        <v>48</v>
      </c>
      <c r="H6" s="276">
        <v>58.162783089170809</v>
      </c>
      <c r="I6" s="299">
        <v>71</v>
      </c>
      <c r="J6" s="276">
        <v>89.284591491555688</v>
      </c>
      <c r="K6" s="275">
        <v>57</v>
      </c>
      <c r="L6" s="276">
        <v>96.181428547322952</v>
      </c>
      <c r="M6" s="274">
        <v>76</v>
      </c>
      <c r="N6" s="302">
        <v>99.682589648750039</v>
      </c>
      <c r="O6" s="277" t="s">
        <v>73</v>
      </c>
    </row>
    <row r="7" spans="1:15" s="72" customFormat="1" ht="22.5" customHeight="1" x14ac:dyDescent="0.35">
      <c r="A7" s="536" t="s">
        <v>141</v>
      </c>
      <c r="B7" s="294" t="s">
        <v>142</v>
      </c>
      <c r="C7" s="299">
        <v>46</v>
      </c>
      <c r="D7" s="276">
        <v>25.153380942486251</v>
      </c>
      <c r="E7" s="299">
        <v>50</v>
      </c>
      <c r="F7" s="276">
        <v>35.083533894202098</v>
      </c>
      <c r="G7" s="299">
        <v>52</v>
      </c>
      <c r="H7" s="276">
        <v>63.009681679935049</v>
      </c>
      <c r="I7" s="299">
        <v>58</v>
      </c>
      <c r="J7" s="276">
        <v>72.936708542397596</v>
      </c>
      <c r="K7" s="275">
        <v>54</v>
      </c>
      <c r="L7" s="276">
        <v>91.119248097463853</v>
      </c>
      <c r="M7" s="274">
        <v>89</v>
      </c>
      <c r="N7" s="302">
        <v>116.73355893077307</v>
      </c>
      <c r="O7" s="277" t="s">
        <v>73</v>
      </c>
    </row>
    <row r="8" spans="1:15" s="72" customFormat="1" ht="22.5" customHeight="1" x14ac:dyDescent="0.35">
      <c r="A8" s="306" t="s">
        <v>159</v>
      </c>
      <c r="B8" s="294" t="s">
        <v>160</v>
      </c>
      <c r="C8" s="299">
        <v>24</v>
      </c>
      <c r="D8" s="276">
        <v>13.123503100427607</v>
      </c>
      <c r="E8" s="299">
        <v>20</v>
      </c>
      <c r="F8" s="276">
        <v>14.033413557680836</v>
      </c>
      <c r="G8" s="299">
        <v>25</v>
      </c>
      <c r="H8" s="276">
        <v>30.293116192276468</v>
      </c>
      <c r="I8" s="299">
        <v>18</v>
      </c>
      <c r="J8" s="276">
        <v>22.635530237295807</v>
      </c>
      <c r="K8" s="275">
        <v>22</v>
      </c>
      <c r="L8" s="276">
        <v>37.122656632300085</v>
      </c>
      <c r="M8" s="274">
        <v>24</v>
      </c>
      <c r="N8" s="302">
        <v>31.478712520657908</v>
      </c>
      <c r="O8" s="277" t="s">
        <v>73</v>
      </c>
    </row>
    <row r="9" spans="1:15" s="72" customFormat="1" ht="39" customHeight="1" x14ac:dyDescent="0.35">
      <c r="A9" s="306" t="s">
        <v>161</v>
      </c>
      <c r="B9" s="295" t="s">
        <v>659</v>
      </c>
      <c r="C9" s="299">
        <v>12</v>
      </c>
      <c r="D9" s="276">
        <v>6.5617515502138035</v>
      </c>
      <c r="E9" s="299">
        <v>16</v>
      </c>
      <c r="F9" s="276">
        <v>11.226730846144671</v>
      </c>
      <c r="G9" s="299">
        <v>23</v>
      </c>
      <c r="H9" s="276">
        <v>27.869666896894348</v>
      </c>
      <c r="I9" s="299">
        <v>27</v>
      </c>
      <c r="J9" s="276">
        <v>33.953295355943709</v>
      </c>
      <c r="K9" s="275">
        <v>26</v>
      </c>
      <c r="L9" s="276">
        <v>43.872230565445555</v>
      </c>
      <c r="M9" s="274">
        <v>45</v>
      </c>
      <c r="N9" s="302">
        <v>59.022585976233579</v>
      </c>
      <c r="O9" s="277" t="s">
        <v>73</v>
      </c>
    </row>
    <row r="10" spans="1:15" s="72" customFormat="1" ht="22.5" customHeight="1" x14ac:dyDescent="0.35">
      <c r="A10" s="306" t="s">
        <v>162</v>
      </c>
      <c r="B10" s="294" t="s">
        <v>163</v>
      </c>
      <c r="C10" s="299">
        <v>19</v>
      </c>
      <c r="D10" s="276">
        <v>10.389439954505189</v>
      </c>
      <c r="E10" s="299">
        <v>13</v>
      </c>
      <c r="F10" s="276">
        <v>9.1217188124925439</v>
      </c>
      <c r="G10" s="299">
        <v>13</v>
      </c>
      <c r="H10" s="276">
        <v>15.752420419983762</v>
      </c>
      <c r="I10" s="299">
        <v>28</v>
      </c>
      <c r="J10" s="276">
        <v>35.210824813571257</v>
      </c>
      <c r="K10" s="275">
        <v>16</v>
      </c>
      <c r="L10" s="276">
        <v>26.99829573258188</v>
      </c>
      <c r="M10" s="274">
        <v>43</v>
      </c>
      <c r="N10" s="302">
        <v>56.399359932845407</v>
      </c>
      <c r="O10" s="277" t="s">
        <v>73</v>
      </c>
    </row>
    <row r="11" spans="1:15" s="72" customFormat="1" ht="22.5" customHeight="1" x14ac:dyDescent="0.35">
      <c r="A11" s="306" t="s">
        <v>164</v>
      </c>
      <c r="B11" s="294" t="s">
        <v>165</v>
      </c>
      <c r="C11" s="299">
        <v>8</v>
      </c>
      <c r="D11" s="276">
        <v>4.3745010334758696</v>
      </c>
      <c r="E11" s="299">
        <v>8</v>
      </c>
      <c r="F11" s="276">
        <v>5.6133654230723353</v>
      </c>
      <c r="G11" s="299">
        <v>12</v>
      </c>
      <c r="H11" s="276">
        <v>14.540695772292702</v>
      </c>
      <c r="I11" s="299">
        <v>11</v>
      </c>
      <c r="J11" s="276">
        <v>13.832824033902993</v>
      </c>
      <c r="K11" s="275">
        <v>13</v>
      </c>
      <c r="L11" s="276">
        <v>21.936115282722778</v>
      </c>
      <c r="M11" s="274">
        <v>10</v>
      </c>
      <c r="N11" s="302">
        <v>13.116130216940793</v>
      </c>
      <c r="O11" s="277" t="s">
        <v>73</v>
      </c>
    </row>
    <row r="12" spans="1:15" s="72" customFormat="1" ht="22.5" customHeight="1" x14ac:dyDescent="0.35">
      <c r="A12" s="306" t="s">
        <v>149</v>
      </c>
      <c r="B12" s="296" t="s">
        <v>658</v>
      </c>
      <c r="C12" s="299">
        <v>27</v>
      </c>
      <c r="D12" s="276">
        <v>14.763940987981059</v>
      </c>
      <c r="E12" s="299">
        <v>36</v>
      </c>
      <c r="F12" s="276">
        <v>25.26014440382551</v>
      </c>
      <c r="G12" s="299">
        <v>44</v>
      </c>
      <c r="H12" s="276">
        <v>53.315884498406582</v>
      </c>
      <c r="I12" s="299">
        <v>41</v>
      </c>
      <c r="J12" s="276">
        <v>51.558707762729348</v>
      </c>
      <c r="K12" s="275">
        <v>41</v>
      </c>
      <c r="L12" s="276">
        <v>69.183132814741072</v>
      </c>
      <c r="M12" s="274">
        <v>59</v>
      </c>
      <c r="N12" s="302">
        <v>77.385168279950676</v>
      </c>
      <c r="O12" s="277" t="s">
        <v>73</v>
      </c>
    </row>
    <row r="13" spans="1:15" s="72" customFormat="1" ht="37.5" customHeight="1" x14ac:dyDescent="0.35">
      <c r="A13" s="306" t="s">
        <v>166</v>
      </c>
      <c r="B13" s="296" t="s">
        <v>657</v>
      </c>
      <c r="C13" s="299">
        <v>23</v>
      </c>
      <c r="D13" s="276">
        <v>12.576690471243126</v>
      </c>
      <c r="E13" s="299">
        <v>25</v>
      </c>
      <c r="F13" s="276">
        <v>17.541766947101049</v>
      </c>
      <c r="G13" s="299">
        <v>23</v>
      </c>
      <c r="H13" s="276">
        <v>27.869666896894348</v>
      </c>
      <c r="I13" s="299">
        <v>32</v>
      </c>
      <c r="J13" s="276">
        <v>40.240942644081436</v>
      </c>
      <c r="K13" s="275">
        <v>34</v>
      </c>
      <c r="L13" s="276">
        <v>57.371378431736495</v>
      </c>
      <c r="M13" s="274">
        <v>39</v>
      </c>
      <c r="N13" s="302">
        <v>51.152907846069098</v>
      </c>
      <c r="O13" s="277" t="s">
        <v>73</v>
      </c>
    </row>
    <row r="14" spans="1:15" s="72" customFormat="1" ht="22.5" customHeight="1" x14ac:dyDescent="0.35">
      <c r="A14" s="306" t="s">
        <v>151</v>
      </c>
      <c r="B14" s="294" t="s">
        <v>152</v>
      </c>
      <c r="C14" s="299">
        <v>60</v>
      </c>
      <c r="D14" s="276">
        <v>32.808757751069017</v>
      </c>
      <c r="E14" s="299">
        <v>88</v>
      </c>
      <c r="F14" s="276">
        <v>61.747019653795689</v>
      </c>
      <c r="G14" s="299">
        <v>126</v>
      </c>
      <c r="H14" s="276">
        <v>152.67730560907339</v>
      </c>
      <c r="I14" s="299">
        <v>131</v>
      </c>
      <c r="J14" s="276">
        <v>164.73635894920838</v>
      </c>
      <c r="K14" s="275">
        <v>112</v>
      </c>
      <c r="L14" s="276">
        <v>188.98807012807316</v>
      </c>
      <c r="M14" s="274">
        <v>226</v>
      </c>
      <c r="N14" s="302">
        <v>296.42454290286196</v>
      </c>
      <c r="O14" s="277" t="s">
        <v>73</v>
      </c>
    </row>
    <row r="15" spans="1:15" s="72" customFormat="1" ht="22.5" customHeight="1" x14ac:dyDescent="0.35">
      <c r="A15" s="306" t="s">
        <v>153</v>
      </c>
      <c r="B15" s="294" t="s">
        <v>188</v>
      </c>
      <c r="C15" s="299">
        <v>95</v>
      </c>
      <c r="D15" s="276">
        <v>102.34752911517867</v>
      </c>
      <c r="E15" s="299">
        <v>119</v>
      </c>
      <c r="F15" s="276">
        <v>162.63940520446096</v>
      </c>
      <c r="G15" s="299">
        <v>92</v>
      </c>
      <c r="H15" s="276">
        <v>211.58667003978749</v>
      </c>
      <c r="I15" s="299">
        <v>61</v>
      </c>
      <c r="J15" s="276">
        <v>145.74473168633824</v>
      </c>
      <c r="K15" s="275">
        <v>54</v>
      </c>
      <c r="L15" s="276">
        <v>169.89145823501653</v>
      </c>
      <c r="M15" s="274">
        <v>83</v>
      </c>
      <c r="N15" s="302">
        <v>194.42492386975871</v>
      </c>
      <c r="O15" s="277" t="s">
        <v>73</v>
      </c>
    </row>
    <row r="16" spans="1:15" s="72" customFormat="1" ht="22.5" customHeight="1" x14ac:dyDescent="0.35">
      <c r="A16" s="306" t="s">
        <v>167</v>
      </c>
      <c r="B16" s="294" t="s">
        <v>385</v>
      </c>
      <c r="C16" s="299">
        <v>1</v>
      </c>
      <c r="D16" s="276">
        <v>1.0773424117387229</v>
      </c>
      <c r="E16" s="299">
        <v>3</v>
      </c>
      <c r="F16" s="276">
        <v>4.1001530723813691</v>
      </c>
      <c r="G16" s="299">
        <v>3</v>
      </c>
      <c r="H16" s="276">
        <v>6.8995653273843756</v>
      </c>
      <c r="I16" s="299">
        <v>1</v>
      </c>
      <c r="J16" s="276">
        <v>2.3892578964973477</v>
      </c>
      <c r="K16" s="275">
        <v>1</v>
      </c>
      <c r="L16" s="276">
        <v>3.1461381154632688</v>
      </c>
      <c r="M16" s="274">
        <v>2</v>
      </c>
      <c r="N16" s="302">
        <v>4.6849379245724991</v>
      </c>
      <c r="O16" s="277" t="s">
        <v>73</v>
      </c>
    </row>
    <row r="17" spans="1:16" s="72" customFormat="1" ht="22.5" customHeight="1" x14ac:dyDescent="0.3">
      <c r="A17" s="306" t="s">
        <v>168</v>
      </c>
      <c r="B17" s="294" t="s">
        <v>386</v>
      </c>
      <c r="C17" s="299">
        <v>1</v>
      </c>
      <c r="D17" s="276">
        <v>1.0773424117387229</v>
      </c>
      <c r="E17" s="299" t="s">
        <v>73</v>
      </c>
      <c r="F17" s="276" t="s">
        <v>73</v>
      </c>
      <c r="G17" s="299" t="s">
        <v>73</v>
      </c>
      <c r="H17" s="276" t="s">
        <v>73</v>
      </c>
      <c r="I17" s="299">
        <v>2</v>
      </c>
      <c r="J17" s="276">
        <v>4.7785157929946953</v>
      </c>
      <c r="K17" s="275">
        <v>1</v>
      </c>
      <c r="L17" s="276">
        <v>3.1461381154632688</v>
      </c>
      <c r="M17" s="277">
        <v>2</v>
      </c>
      <c r="N17" s="71">
        <v>4.6849379245724991</v>
      </c>
      <c r="O17" s="277" t="s">
        <v>73</v>
      </c>
    </row>
    <row r="18" spans="1:16" s="72" customFormat="1" ht="22.5" customHeight="1" x14ac:dyDescent="0.35">
      <c r="A18" s="306" t="s">
        <v>155</v>
      </c>
      <c r="B18" s="294" t="s">
        <v>169</v>
      </c>
      <c r="C18" s="299">
        <v>48</v>
      </c>
      <c r="D18" s="276">
        <v>51.7124357634587</v>
      </c>
      <c r="E18" s="299">
        <v>32</v>
      </c>
      <c r="F18" s="276">
        <v>43.73496610540127</v>
      </c>
      <c r="G18" s="299">
        <v>33</v>
      </c>
      <c r="H18" s="276">
        <v>75.895218601228123</v>
      </c>
      <c r="I18" s="299">
        <v>19</v>
      </c>
      <c r="J18" s="276">
        <v>45.395900033449607</v>
      </c>
      <c r="K18" s="275">
        <v>15</v>
      </c>
      <c r="L18" s="276">
        <v>47.192071731949035</v>
      </c>
      <c r="M18" s="274">
        <v>17</v>
      </c>
      <c r="N18" s="302">
        <v>39.821972358866248</v>
      </c>
      <c r="O18" s="277" t="s">
        <v>73</v>
      </c>
    </row>
    <row r="19" spans="1:16" s="72" customFormat="1" ht="22.5" customHeight="1" x14ac:dyDescent="0.35">
      <c r="A19" s="306" t="s">
        <v>170</v>
      </c>
      <c r="B19" s="294" t="s">
        <v>387</v>
      </c>
      <c r="C19" s="299">
        <v>41</v>
      </c>
      <c r="D19" s="276">
        <v>44.171038881287636</v>
      </c>
      <c r="E19" s="299">
        <v>39</v>
      </c>
      <c r="F19" s="276">
        <v>53.301989940957796</v>
      </c>
      <c r="G19" s="299">
        <v>37</v>
      </c>
      <c r="H19" s="276">
        <v>85.09463903774062</v>
      </c>
      <c r="I19" s="299">
        <v>23</v>
      </c>
      <c r="J19" s="276">
        <v>54.952931619438999</v>
      </c>
      <c r="K19" s="275">
        <v>18</v>
      </c>
      <c r="L19" s="276">
        <v>56.630486078338834</v>
      </c>
      <c r="M19" s="274">
        <v>20</v>
      </c>
      <c r="N19" s="302">
        <v>46.849379245724997</v>
      </c>
      <c r="O19" s="277" t="s">
        <v>73</v>
      </c>
    </row>
    <row r="20" spans="1:16" s="72" customFormat="1" ht="22.5" customHeight="1" x14ac:dyDescent="0.35">
      <c r="A20" s="306" t="s">
        <v>171</v>
      </c>
      <c r="B20" s="294" t="s">
        <v>388</v>
      </c>
      <c r="C20" s="299">
        <v>6</v>
      </c>
      <c r="D20" s="276">
        <v>6.4640544704323375</v>
      </c>
      <c r="E20" s="299">
        <v>15</v>
      </c>
      <c r="F20" s="276">
        <v>20.500765361906847</v>
      </c>
      <c r="G20" s="299">
        <v>6</v>
      </c>
      <c r="H20" s="276">
        <v>13.799130654768751</v>
      </c>
      <c r="I20" s="299">
        <v>8</v>
      </c>
      <c r="J20" s="276">
        <v>19.114063171978781</v>
      </c>
      <c r="K20" s="275">
        <v>6</v>
      </c>
      <c r="L20" s="276">
        <v>18.876828692779615</v>
      </c>
      <c r="M20" s="274">
        <v>12</v>
      </c>
      <c r="N20" s="302">
        <v>28.109627547434997</v>
      </c>
      <c r="O20" s="277" t="s">
        <v>73</v>
      </c>
    </row>
    <row r="21" spans="1:16" s="72" customFormat="1" ht="22.5" customHeight="1" x14ac:dyDescent="0.35">
      <c r="A21" s="306" t="s">
        <v>156</v>
      </c>
      <c r="B21" s="294" t="s">
        <v>389</v>
      </c>
      <c r="C21" s="299">
        <v>65</v>
      </c>
      <c r="D21" s="276">
        <v>72.176510432281773</v>
      </c>
      <c r="E21" s="299">
        <v>127</v>
      </c>
      <c r="F21" s="276">
        <v>183.13169620326175</v>
      </c>
      <c r="G21" s="299">
        <v>221</v>
      </c>
      <c r="H21" s="276">
        <v>565.99907801055167</v>
      </c>
      <c r="I21" s="299">
        <v>194</v>
      </c>
      <c r="J21" s="276">
        <v>515.03968991424847</v>
      </c>
      <c r="K21" s="275">
        <v>145</v>
      </c>
      <c r="L21" s="276">
        <v>527.69488317927073</v>
      </c>
      <c r="M21" s="274">
        <v>204</v>
      </c>
      <c r="N21" s="302">
        <v>608.01144492131618</v>
      </c>
      <c r="O21" s="277" t="s">
        <v>73</v>
      </c>
    </row>
    <row r="22" spans="1:16" s="72" customFormat="1" ht="22.5" customHeight="1" x14ac:dyDescent="0.35">
      <c r="A22" s="306" t="s">
        <v>172</v>
      </c>
      <c r="B22" s="294" t="s">
        <v>173</v>
      </c>
      <c r="C22" s="299">
        <v>22</v>
      </c>
      <c r="D22" s="276">
        <v>12.029877842058641</v>
      </c>
      <c r="E22" s="299">
        <v>16</v>
      </c>
      <c r="F22" s="276">
        <v>11.226730846144671</v>
      </c>
      <c r="G22" s="299">
        <v>30</v>
      </c>
      <c r="H22" s="276">
        <v>36.351739430731762</v>
      </c>
      <c r="I22" s="299">
        <v>20</v>
      </c>
      <c r="J22" s="276">
        <v>25.150589152550896</v>
      </c>
      <c r="K22" s="275">
        <v>26</v>
      </c>
      <c r="L22" s="276">
        <v>43.872230565445555</v>
      </c>
      <c r="M22" s="274">
        <v>19</v>
      </c>
      <c r="N22" s="302">
        <v>24.92064741218751</v>
      </c>
      <c r="O22" s="277" t="s">
        <v>73</v>
      </c>
    </row>
    <row r="23" spans="1:16" s="72" customFormat="1" ht="22.5" customHeight="1" x14ac:dyDescent="0.35">
      <c r="A23" s="306" t="s">
        <v>174</v>
      </c>
      <c r="B23" s="294" t="s">
        <v>175</v>
      </c>
      <c r="C23" s="299">
        <v>3</v>
      </c>
      <c r="D23" s="276">
        <v>1.6404378875534509</v>
      </c>
      <c r="E23" s="299">
        <v>4</v>
      </c>
      <c r="F23" s="276">
        <v>2.8066827115361677</v>
      </c>
      <c r="G23" s="299">
        <v>17</v>
      </c>
      <c r="H23" s="276">
        <v>20.599319010747998</v>
      </c>
      <c r="I23" s="299">
        <v>11</v>
      </c>
      <c r="J23" s="276">
        <v>13.832824033902993</v>
      </c>
      <c r="K23" s="275">
        <v>13</v>
      </c>
      <c r="L23" s="276">
        <v>21.936115282722778</v>
      </c>
      <c r="M23" s="274">
        <v>25</v>
      </c>
      <c r="N23" s="302">
        <v>32.790325542351987</v>
      </c>
      <c r="O23" s="277" t="s">
        <v>73</v>
      </c>
    </row>
    <row r="24" spans="1:16" s="72" customFormat="1" ht="22.5" customHeight="1" x14ac:dyDescent="0.35">
      <c r="A24" s="306" t="s">
        <v>176</v>
      </c>
      <c r="B24" s="294" t="s">
        <v>177</v>
      </c>
      <c r="C24" s="299">
        <v>15</v>
      </c>
      <c r="D24" s="276">
        <v>8.2021894377672542</v>
      </c>
      <c r="E24" s="299">
        <v>17</v>
      </c>
      <c r="F24" s="276">
        <v>11.928401524028711</v>
      </c>
      <c r="G24" s="299">
        <v>18</v>
      </c>
      <c r="H24" s="276">
        <v>21.811043658439054</v>
      </c>
      <c r="I24" s="299">
        <v>12</v>
      </c>
      <c r="J24" s="276">
        <v>15.090353491530539</v>
      </c>
      <c r="K24" s="275">
        <v>11</v>
      </c>
      <c r="L24" s="276">
        <v>18.561328316150043</v>
      </c>
      <c r="M24" s="274">
        <v>9</v>
      </c>
      <c r="N24" s="302">
        <v>11.804517195246714</v>
      </c>
      <c r="O24" s="277">
        <v>1</v>
      </c>
    </row>
    <row r="25" spans="1:16" s="72" customFormat="1" ht="22.5" customHeight="1" x14ac:dyDescent="0.35">
      <c r="A25" s="306" t="s">
        <v>178</v>
      </c>
      <c r="B25" s="294" t="s">
        <v>179</v>
      </c>
      <c r="C25" s="299">
        <v>20</v>
      </c>
      <c r="D25" s="276">
        <v>10.936252583689674</v>
      </c>
      <c r="E25" s="299">
        <v>27</v>
      </c>
      <c r="F25" s="276">
        <v>18.94510830286913</v>
      </c>
      <c r="G25" s="299">
        <v>16</v>
      </c>
      <c r="H25" s="276">
        <v>19.387594363056937</v>
      </c>
      <c r="I25" s="299">
        <v>7</v>
      </c>
      <c r="J25" s="276">
        <v>8.8027062033928143</v>
      </c>
      <c r="K25" s="275">
        <v>8</v>
      </c>
      <c r="L25" s="276">
        <v>13.49914786629094</v>
      </c>
      <c r="M25" s="274">
        <v>5</v>
      </c>
      <c r="N25" s="302">
        <v>6.5580651084703963</v>
      </c>
      <c r="O25" s="277" t="s">
        <v>73</v>
      </c>
    </row>
    <row r="26" spans="1:16" s="72" customFormat="1" ht="22.5" customHeight="1" x14ac:dyDescent="0.35">
      <c r="A26" s="306" t="s">
        <v>180</v>
      </c>
      <c r="B26" s="294" t="s">
        <v>181</v>
      </c>
      <c r="C26" s="299">
        <v>11</v>
      </c>
      <c r="D26" s="276">
        <v>6.0149389210293203</v>
      </c>
      <c r="E26" s="299">
        <v>13</v>
      </c>
      <c r="F26" s="276">
        <v>9.1217188124925439</v>
      </c>
      <c r="G26" s="299">
        <v>12</v>
      </c>
      <c r="H26" s="276">
        <v>14.540695772292702</v>
      </c>
      <c r="I26" s="299">
        <v>14</v>
      </c>
      <c r="J26" s="276">
        <v>17.605412406785629</v>
      </c>
      <c r="K26" s="275">
        <v>10</v>
      </c>
      <c r="L26" s="276">
        <v>16.873934832863675</v>
      </c>
      <c r="M26" s="274">
        <v>10</v>
      </c>
      <c r="N26" s="302">
        <v>13.116130216940793</v>
      </c>
      <c r="O26" s="277" t="s">
        <v>73</v>
      </c>
    </row>
    <row r="27" spans="1:16" s="72" customFormat="1" ht="22.5" customHeight="1" x14ac:dyDescent="0.35">
      <c r="A27" s="306" t="s">
        <v>182</v>
      </c>
      <c r="B27" s="296" t="s">
        <v>183</v>
      </c>
      <c r="C27" s="299">
        <v>20</v>
      </c>
      <c r="D27" s="276">
        <v>10.936252583689674</v>
      </c>
      <c r="E27" s="299">
        <v>12</v>
      </c>
      <c r="F27" s="276">
        <v>8.4200481346085034</v>
      </c>
      <c r="G27" s="299">
        <v>34</v>
      </c>
      <c r="H27" s="276">
        <v>41.198638021495995</v>
      </c>
      <c r="I27" s="299">
        <v>26</v>
      </c>
      <c r="J27" s="276">
        <v>32.695765898316168</v>
      </c>
      <c r="K27" s="275">
        <v>25</v>
      </c>
      <c r="L27" s="276">
        <v>42.184837082159184</v>
      </c>
      <c r="M27" s="274">
        <v>46</v>
      </c>
      <c r="N27" s="302">
        <v>60.334198997927651</v>
      </c>
      <c r="O27" s="277" t="s">
        <v>73</v>
      </c>
    </row>
    <row r="28" spans="1:16" s="72" customFormat="1" ht="22.5" customHeight="1" thickBot="1" x14ac:dyDescent="0.4">
      <c r="A28" s="73"/>
      <c r="B28" s="279" t="s">
        <v>622</v>
      </c>
      <c r="C28" s="303">
        <v>72</v>
      </c>
      <c r="D28" s="304">
        <v>39.370509301282823</v>
      </c>
      <c r="E28" s="303">
        <v>82</v>
      </c>
      <c r="F28" s="304">
        <v>57.536995586491443</v>
      </c>
      <c r="G28" s="303">
        <v>95</v>
      </c>
      <c r="H28" s="304">
        <v>115.11384153065056</v>
      </c>
      <c r="I28" s="303">
        <v>98</v>
      </c>
      <c r="J28" s="304">
        <v>123.23788684749941</v>
      </c>
      <c r="K28" s="303">
        <v>74</v>
      </c>
      <c r="L28" s="304">
        <v>124.8671177631912</v>
      </c>
      <c r="M28" s="303">
        <v>119</v>
      </c>
      <c r="N28" s="304">
        <v>156.08194958159544</v>
      </c>
      <c r="O28" s="305" t="s">
        <v>73</v>
      </c>
      <c r="P28" s="51"/>
    </row>
    <row r="29" spans="1:16" s="48" customFormat="1" ht="23.25" customHeight="1" thickTop="1" x14ac:dyDescent="0.3">
      <c r="A29" s="140" t="s">
        <v>428</v>
      </c>
      <c r="B29" s="143"/>
      <c r="C29" s="143"/>
      <c r="D29" s="143"/>
      <c r="E29" s="143"/>
      <c r="F29" s="143"/>
      <c r="G29" s="143"/>
      <c r="H29" s="144"/>
      <c r="I29" s="144"/>
      <c r="J29" s="140"/>
      <c r="K29" s="140"/>
      <c r="L29" s="140"/>
      <c r="M29" s="140"/>
      <c r="N29" s="140"/>
      <c r="O29" s="140"/>
      <c r="P29" s="140"/>
    </row>
    <row r="30" spans="1:16" s="48" customFormat="1" ht="19.5" customHeight="1" x14ac:dyDescent="0.3">
      <c r="A30" s="143" t="s">
        <v>381</v>
      </c>
      <c r="B30" s="144"/>
      <c r="C30" s="144"/>
      <c r="D30" s="144"/>
      <c r="E30" s="144"/>
      <c r="F30" s="144"/>
      <c r="G30" s="122"/>
      <c r="H30" s="122"/>
      <c r="I30" s="122"/>
      <c r="J30" s="140"/>
      <c r="K30" s="140"/>
      <c r="L30" s="140"/>
      <c r="M30" s="140"/>
      <c r="N30" s="140"/>
      <c r="O30" s="140"/>
      <c r="P30" s="140"/>
    </row>
    <row r="31" spans="1:16" s="48" customFormat="1" ht="19.5" customHeight="1" x14ac:dyDescent="0.3">
      <c r="A31" s="134" t="s">
        <v>382</v>
      </c>
      <c r="B31" s="144"/>
      <c r="C31" s="144"/>
      <c r="D31" s="144"/>
      <c r="E31" s="144"/>
      <c r="F31" s="144"/>
      <c r="G31" s="122"/>
      <c r="H31" s="122"/>
      <c r="I31" s="122"/>
      <c r="J31" s="140"/>
      <c r="K31" s="140"/>
      <c r="L31" s="140"/>
      <c r="M31" s="140"/>
    </row>
    <row r="32" spans="1:16" s="48" customFormat="1" ht="19.5" customHeight="1" x14ac:dyDescent="0.3">
      <c r="A32" s="134" t="s">
        <v>383</v>
      </c>
      <c r="B32" s="145"/>
      <c r="C32" s="145"/>
      <c r="D32" s="145"/>
      <c r="E32" s="145"/>
      <c r="F32" s="145"/>
      <c r="G32" s="145"/>
      <c r="H32" s="145"/>
      <c r="I32" s="145"/>
      <c r="J32" s="145"/>
      <c r="K32" s="145"/>
      <c r="L32" s="140"/>
      <c r="M32" s="140"/>
      <c r="N32" s="140"/>
      <c r="O32" s="140"/>
      <c r="P32" s="140"/>
    </row>
    <row r="33" spans="1:16" s="48" customFormat="1" ht="21" customHeight="1" x14ac:dyDescent="0.3">
      <c r="A33" s="143" t="s">
        <v>384</v>
      </c>
      <c r="B33" s="147"/>
      <c r="C33" s="147"/>
      <c r="D33" s="147"/>
      <c r="E33" s="147"/>
      <c r="F33" s="147"/>
      <c r="G33" s="147"/>
      <c r="H33" s="147"/>
      <c r="I33" s="147"/>
      <c r="J33" s="147"/>
      <c r="K33" s="147"/>
      <c r="L33" s="147"/>
      <c r="M33" s="147"/>
      <c r="N33" s="147"/>
      <c r="O33" s="147"/>
      <c r="P33" s="147"/>
    </row>
  </sheetData>
  <mergeCells count="9">
    <mergeCell ref="A1:O1"/>
    <mergeCell ref="M3:N3"/>
    <mergeCell ref="K3:L3"/>
    <mergeCell ref="B3:B4"/>
    <mergeCell ref="C3:D3"/>
    <mergeCell ref="E3:F3"/>
    <mergeCell ref="G3:H3"/>
    <mergeCell ref="I3:J3"/>
    <mergeCell ref="A3:A4"/>
  </mergeCells>
  <pageMargins left="0.98425196850393704" right="0.70866141732283472" top="0.94488188976377963" bottom="0.74803149606299213" header="0.31496062992125984" footer="0.31496062992125984"/>
  <pageSetup scale="61" orientation="landscape" r:id="rId1"/>
  <headerFooter>
    <oddFooter>&amp;C11</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Q27"/>
  <sheetViews>
    <sheetView view="pageBreakPreview" topLeftCell="A13" zoomScale="60" zoomScaleNormal="100" zoomScalePageLayoutView="60" workbookViewId="0">
      <selection sqref="A1:O1"/>
    </sheetView>
  </sheetViews>
  <sheetFormatPr baseColWidth="10" defaultColWidth="11.44140625" defaultRowHeight="18" x14ac:dyDescent="0.35"/>
  <cols>
    <col min="1" max="1" width="15.5546875" style="51" customWidth="1"/>
    <col min="2" max="2" width="12" style="51" customWidth="1"/>
    <col min="3" max="8" width="12.44140625" style="51" customWidth="1"/>
    <col min="9" max="9" width="15.33203125" style="51" customWidth="1"/>
    <col min="10" max="11" width="12.44140625" style="51" customWidth="1"/>
    <col min="12" max="12" width="12.88671875" style="51" customWidth="1"/>
    <col min="13" max="13" width="13.109375" style="51" customWidth="1"/>
    <col min="14" max="14" width="12.44140625" style="51" customWidth="1"/>
    <col min="15" max="15" width="15.109375" style="13" customWidth="1"/>
    <col min="16" max="16384" width="11.44140625" style="51"/>
  </cols>
  <sheetData>
    <row r="1" spans="1:17" ht="41.25" customHeight="1" x14ac:dyDescent="0.35">
      <c r="A1" s="1812" t="s">
        <v>749</v>
      </c>
      <c r="B1" s="1812"/>
      <c r="C1" s="1812"/>
      <c r="D1" s="1812"/>
      <c r="E1" s="1812"/>
      <c r="F1" s="1812"/>
      <c r="G1" s="1812"/>
      <c r="H1" s="1812"/>
      <c r="I1" s="1812"/>
      <c r="J1" s="1812"/>
      <c r="K1" s="1812"/>
      <c r="L1" s="1812"/>
      <c r="M1" s="1812"/>
      <c r="N1" s="1812"/>
      <c r="O1" s="1812"/>
    </row>
    <row r="2" spans="1:17" ht="18.600000000000001" thickBot="1" x14ac:dyDescent="0.4">
      <c r="A2" s="148"/>
      <c r="B2" s="148"/>
      <c r="C2" s="148"/>
      <c r="D2" s="148"/>
      <c r="E2" s="148"/>
      <c r="F2" s="148"/>
      <c r="G2" s="148"/>
      <c r="H2" s="148"/>
      <c r="I2" s="148"/>
      <c r="J2" s="148"/>
      <c r="K2" s="148"/>
      <c r="L2" s="148"/>
      <c r="M2" s="148"/>
      <c r="N2" s="148"/>
      <c r="O2" s="148"/>
    </row>
    <row r="3" spans="1:17" s="15" customFormat="1" ht="21" x14ac:dyDescent="0.4">
      <c r="A3" s="1813" t="s">
        <v>111</v>
      </c>
      <c r="B3" s="1815" t="s">
        <v>85</v>
      </c>
      <c r="C3" s="1817" t="s">
        <v>112</v>
      </c>
      <c r="D3" s="1817"/>
      <c r="E3" s="1817"/>
      <c r="F3" s="1817"/>
      <c r="G3" s="1817"/>
      <c r="H3" s="1817"/>
      <c r="I3" s="1817"/>
      <c r="J3" s="1817"/>
      <c r="K3" s="1817"/>
      <c r="L3" s="1817"/>
      <c r="M3" s="1817"/>
      <c r="N3" s="1817"/>
      <c r="O3" s="1818"/>
    </row>
    <row r="4" spans="1:17" s="15" customFormat="1" ht="63.6" thickBot="1" x14ac:dyDescent="0.45">
      <c r="A4" s="1814"/>
      <c r="B4" s="1816"/>
      <c r="C4" s="1063" t="s">
        <v>96</v>
      </c>
      <c r="D4" s="462" t="s">
        <v>97</v>
      </c>
      <c r="E4" s="462" t="s">
        <v>98</v>
      </c>
      <c r="F4" s="462" t="s">
        <v>99</v>
      </c>
      <c r="G4" s="462" t="s">
        <v>100</v>
      </c>
      <c r="H4" s="462" t="s">
        <v>101</v>
      </c>
      <c r="I4" s="462" t="s">
        <v>102</v>
      </c>
      <c r="J4" s="462" t="s">
        <v>104</v>
      </c>
      <c r="K4" s="1063" t="s">
        <v>105</v>
      </c>
      <c r="L4" s="462" t="s">
        <v>106</v>
      </c>
      <c r="M4" s="1063" t="s">
        <v>103</v>
      </c>
      <c r="N4" s="1063" t="s">
        <v>107</v>
      </c>
      <c r="O4" s="463" t="s">
        <v>113</v>
      </c>
      <c r="P4" s="246"/>
      <c r="Q4" s="247"/>
    </row>
    <row r="5" spans="1:17" s="15" customFormat="1" ht="46.5" customHeight="1" x14ac:dyDescent="0.4">
      <c r="A5" s="461" t="s">
        <v>85</v>
      </c>
      <c r="B5" s="1228">
        <v>7597</v>
      </c>
      <c r="C5" s="1228">
        <v>125</v>
      </c>
      <c r="D5" s="1228">
        <v>466</v>
      </c>
      <c r="E5" s="1228">
        <v>444</v>
      </c>
      <c r="F5" s="1228">
        <v>999</v>
      </c>
      <c r="G5" s="1228">
        <v>61</v>
      </c>
      <c r="H5" s="1228">
        <v>346</v>
      </c>
      <c r="I5" s="1228">
        <v>321</v>
      </c>
      <c r="J5" s="1228">
        <v>3296</v>
      </c>
      <c r="K5" s="1228">
        <v>993</v>
      </c>
      <c r="L5" s="1228">
        <v>479</v>
      </c>
      <c r="M5" s="1228">
        <v>21</v>
      </c>
      <c r="N5" s="1229" t="s">
        <v>73</v>
      </c>
      <c r="O5" s="1230">
        <v>46</v>
      </c>
      <c r="P5" s="248"/>
      <c r="Q5" s="249"/>
    </row>
    <row r="6" spans="1:17" ht="24.75" customHeight="1" x14ac:dyDescent="0.35">
      <c r="A6" s="1064" t="s">
        <v>391</v>
      </c>
      <c r="B6" s="1231">
        <v>9</v>
      </c>
      <c r="C6" s="1231" t="s">
        <v>73</v>
      </c>
      <c r="D6" s="1231" t="s">
        <v>73</v>
      </c>
      <c r="E6" s="1231">
        <v>1</v>
      </c>
      <c r="F6" s="1231">
        <v>2</v>
      </c>
      <c r="G6" s="1231">
        <v>1</v>
      </c>
      <c r="H6" s="1231" t="s">
        <v>73</v>
      </c>
      <c r="I6" s="1231" t="s">
        <v>73</v>
      </c>
      <c r="J6" s="1231">
        <v>3</v>
      </c>
      <c r="K6" s="1231">
        <v>2</v>
      </c>
      <c r="L6" s="1232" t="s">
        <v>73</v>
      </c>
      <c r="M6" s="1231" t="s">
        <v>73</v>
      </c>
      <c r="N6" s="1231" t="s">
        <v>73</v>
      </c>
      <c r="O6" s="1233" t="s">
        <v>73</v>
      </c>
      <c r="P6" s="13"/>
      <c r="Q6" s="76"/>
    </row>
    <row r="7" spans="1:17" ht="24.75" customHeight="1" x14ac:dyDescent="0.35">
      <c r="A7" s="1065" t="s">
        <v>114</v>
      </c>
      <c r="B7" s="1231">
        <v>31</v>
      </c>
      <c r="C7" s="1231" t="s">
        <v>73</v>
      </c>
      <c r="D7" s="1231">
        <v>1</v>
      </c>
      <c r="E7" s="1231">
        <v>3</v>
      </c>
      <c r="F7" s="1231">
        <v>1</v>
      </c>
      <c r="G7" s="1231">
        <v>1</v>
      </c>
      <c r="H7" s="1231">
        <v>2</v>
      </c>
      <c r="I7" s="1231" t="s">
        <v>73</v>
      </c>
      <c r="J7" s="1231">
        <v>10</v>
      </c>
      <c r="K7" s="1231">
        <v>9</v>
      </c>
      <c r="L7" s="1231">
        <v>3</v>
      </c>
      <c r="M7" s="1231" t="s">
        <v>73</v>
      </c>
      <c r="N7" s="1231" t="s">
        <v>73</v>
      </c>
      <c r="O7" s="1234">
        <v>1</v>
      </c>
      <c r="P7" s="74"/>
      <c r="Q7" s="75"/>
    </row>
    <row r="8" spans="1:17" ht="24.75" customHeight="1" x14ac:dyDescent="0.35">
      <c r="A8" s="1065" t="s">
        <v>115</v>
      </c>
      <c r="B8" s="1231">
        <v>24</v>
      </c>
      <c r="C8" s="1231" t="s">
        <v>73</v>
      </c>
      <c r="D8" s="1231">
        <v>2</v>
      </c>
      <c r="E8" s="1231">
        <v>2</v>
      </c>
      <c r="F8" s="1231">
        <v>3</v>
      </c>
      <c r="G8" s="1231">
        <v>1</v>
      </c>
      <c r="H8" s="1231">
        <v>1</v>
      </c>
      <c r="I8" s="1231">
        <v>1</v>
      </c>
      <c r="J8" s="1231">
        <v>8</v>
      </c>
      <c r="K8" s="1231">
        <v>3</v>
      </c>
      <c r="L8" s="1231">
        <v>2</v>
      </c>
      <c r="M8" s="1231" t="s">
        <v>73</v>
      </c>
      <c r="N8" s="1231" t="s">
        <v>73</v>
      </c>
      <c r="O8" s="1234">
        <v>1</v>
      </c>
      <c r="P8" s="13"/>
      <c r="Q8" s="76"/>
    </row>
    <row r="9" spans="1:17" ht="24.75" customHeight="1" x14ac:dyDescent="0.35">
      <c r="A9" s="1065" t="s">
        <v>116</v>
      </c>
      <c r="B9" s="1231">
        <v>28</v>
      </c>
      <c r="C9" s="1231" t="s">
        <v>73</v>
      </c>
      <c r="D9" s="1231">
        <v>1</v>
      </c>
      <c r="E9" s="1231">
        <v>2</v>
      </c>
      <c r="F9" s="1231">
        <v>3</v>
      </c>
      <c r="G9" s="1231"/>
      <c r="H9" s="1231" t="s">
        <v>73</v>
      </c>
      <c r="I9" s="1231">
        <v>1</v>
      </c>
      <c r="J9" s="1231">
        <v>12</v>
      </c>
      <c r="K9" s="1231">
        <v>8</v>
      </c>
      <c r="L9" s="1231" t="s">
        <v>73</v>
      </c>
      <c r="M9" s="1231" t="s">
        <v>73</v>
      </c>
      <c r="N9" s="1231" t="s">
        <v>73</v>
      </c>
      <c r="O9" s="1234">
        <v>1</v>
      </c>
      <c r="P9" s="13"/>
      <c r="Q9" s="76"/>
    </row>
    <row r="10" spans="1:17" ht="24.75" customHeight="1" x14ac:dyDescent="0.35">
      <c r="A10" s="1065" t="s">
        <v>117</v>
      </c>
      <c r="B10" s="1231">
        <v>69</v>
      </c>
      <c r="C10" s="1231">
        <v>5</v>
      </c>
      <c r="D10" s="1231">
        <v>1</v>
      </c>
      <c r="E10" s="1231">
        <v>7</v>
      </c>
      <c r="F10" s="1231">
        <v>13</v>
      </c>
      <c r="G10" s="1231">
        <v>2</v>
      </c>
      <c r="H10" s="1231" t="s">
        <v>73</v>
      </c>
      <c r="I10" s="1231">
        <v>2</v>
      </c>
      <c r="J10" s="1231">
        <v>22</v>
      </c>
      <c r="K10" s="1231">
        <v>10</v>
      </c>
      <c r="L10" s="1231">
        <v>5</v>
      </c>
      <c r="M10" s="1231" t="s">
        <v>73</v>
      </c>
      <c r="N10" s="1231" t="s">
        <v>73</v>
      </c>
      <c r="O10" s="1234">
        <v>2</v>
      </c>
      <c r="P10" s="13"/>
      <c r="Q10" s="76"/>
    </row>
    <row r="11" spans="1:17" ht="24.75" customHeight="1" x14ac:dyDescent="0.35">
      <c r="A11" s="1065" t="s">
        <v>118</v>
      </c>
      <c r="B11" s="1231">
        <v>93</v>
      </c>
      <c r="C11" s="1231">
        <v>3</v>
      </c>
      <c r="D11" s="1231">
        <v>4</v>
      </c>
      <c r="E11" s="1231">
        <v>5</v>
      </c>
      <c r="F11" s="1231">
        <v>15</v>
      </c>
      <c r="G11" s="1231">
        <v>2</v>
      </c>
      <c r="H11" s="1231">
        <v>2</v>
      </c>
      <c r="I11" s="1231" t="s">
        <v>73</v>
      </c>
      <c r="J11" s="1231">
        <v>31</v>
      </c>
      <c r="K11" s="1231">
        <v>19</v>
      </c>
      <c r="L11" s="1231">
        <v>8</v>
      </c>
      <c r="M11" s="1231" t="s">
        <v>73</v>
      </c>
      <c r="N11" s="1231" t="s">
        <v>73</v>
      </c>
      <c r="O11" s="1234">
        <v>4</v>
      </c>
      <c r="P11" s="13"/>
      <c r="Q11" s="76"/>
    </row>
    <row r="12" spans="1:17" ht="24.75" customHeight="1" x14ac:dyDescent="0.35">
      <c r="A12" s="1065" t="s">
        <v>119</v>
      </c>
      <c r="B12" s="1231">
        <v>138</v>
      </c>
      <c r="C12" s="1231">
        <v>5</v>
      </c>
      <c r="D12" s="1231">
        <v>8</v>
      </c>
      <c r="E12" s="1231">
        <v>10</v>
      </c>
      <c r="F12" s="1231">
        <v>14</v>
      </c>
      <c r="G12" s="1231">
        <v>2</v>
      </c>
      <c r="H12" s="1231">
        <v>6</v>
      </c>
      <c r="I12" s="1231">
        <v>1</v>
      </c>
      <c r="J12" s="1231">
        <v>58</v>
      </c>
      <c r="K12" s="1231">
        <v>26</v>
      </c>
      <c r="L12" s="1231">
        <v>4</v>
      </c>
      <c r="M12" s="1231">
        <v>2</v>
      </c>
      <c r="N12" s="1231" t="s">
        <v>73</v>
      </c>
      <c r="O12" s="1234">
        <v>2</v>
      </c>
      <c r="P12" s="13"/>
      <c r="Q12" s="76"/>
    </row>
    <row r="13" spans="1:17" ht="24.75" customHeight="1" x14ac:dyDescent="0.35">
      <c r="A13" s="1065" t="s">
        <v>120</v>
      </c>
      <c r="B13" s="1231">
        <v>192</v>
      </c>
      <c r="C13" s="1231">
        <v>6</v>
      </c>
      <c r="D13" s="1231">
        <v>8</v>
      </c>
      <c r="E13" s="1231">
        <v>9</v>
      </c>
      <c r="F13" s="1231">
        <v>23</v>
      </c>
      <c r="G13" s="1231">
        <v>1</v>
      </c>
      <c r="H13" s="1231">
        <v>6</v>
      </c>
      <c r="I13" s="1231">
        <v>3</v>
      </c>
      <c r="J13" s="1231">
        <v>93</v>
      </c>
      <c r="K13" s="1231">
        <v>35</v>
      </c>
      <c r="L13" s="1231">
        <v>4</v>
      </c>
      <c r="M13" s="1231">
        <v>1</v>
      </c>
      <c r="N13" s="1231" t="s">
        <v>73</v>
      </c>
      <c r="O13" s="1234">
        <v>3</v>
      </c>
      <c r="P13" s="13"/>
      <c r="Q13" s="76"/>
    </row>
    <row r="14" spans="1:17" ht="24.75" customHeight="1" x14ac:dyDescent="0.35">
      <c r="A14" s="1065" t="s">
        <v>121</v>
      </c>
      <c r="B14" s="1231">
        <v>274</v>
      </c>
      <c r="C14" s="1231">
        <v>6</v>
      </c>
      <c r="D14" s="1231">
        <v>12</v>
      </c>
      <c r="E14" s="1231">
        <v>19</v>
      </c>
      <c r="F14" s="1231">
        <v>34</v>
      </c>
      <c r="G14" s="1231">
        <v>3</v>
      </c>
      <c r="H14" s="1231">
        <v>12</v>
      </c>
      <c r="I14" s="1231">
        <v>7</v>
      </c>
      <c r="J14" s="1231">
        <v>132</v>
      </c>
      <c r="K14" s="1231">
        <v>34</v>
      </c>
      <c r="L14" s="1231">
        <v>13</v>
      </c>
      <c r="M14" s="1231">
        <v>1</v>
      </c>
      <c r="N14" s="1231" t="s">
        <v>73</v>
      </c>
      <c r="O14" s="1234">
        <v>1</v>
      </c>
      <c r="P14" s="13"/>
      <c r="Q14" s="76"/>
    </row>
    <row r="15" spans="1:17" ht="24.75" customHeight="1" x14ac:dyDescent="0.35">
      <c r="A15" s="1065" t="s">
        <v>122</v>
      </c>
      <c r="B15" s="1231">
        <v>325</v>
      </c>
      <c r="C15" s="1231">
        <v>10</v>
      </c>
      <c r="D15" s="1231">
        <v>19</v>
      </c>
      <c r="E15" s="1231">
        <v>18</v>
      </c>
      <c r="F15" s="1231">
        <v>36</v>
      </c>
      <c r="G15" s="1231">
        <v>2</v>
      </c>
      <c r="H15" s="1231">
        <v>6</v>
      </c>
      <c r="I15" s="1231">
        <v>13</v>
      </c>
      <c r="J15" s="1231">
        <v>140</v>
      </c>
      <c r="K15" s="1231">
        <v>56</v>
      </c>
      <c r="L15" s="1231">
        <v>23</v>
      </c>
      <c r="M15" s="1231" t="s">
        <v>73</v>
      </c>
      <c r="N15" s="1231" t="s">
        <v>73</v>
      </c>
      <c r="O15" s="1234">
        <v>2</v>
      </c>
      <c r="P15" s="13"/>
      <c r="Q15" s="76"/>
    </row>
    <row r="16" spans="1:17" ht="24.75" customHeight="1" x14ac:dyDescent="0.35">
      <c r="A16" s="1065" t="s">
        <v>123</v>
      </c>
      <c r="B16" s="1231">
        <v>481</v>
      </c>
      <c r="C16" s="1231">
        <v>12</v>
      </c>
      <c r="D16" s="1231">
        <v>33</v>
      </c>
      <c r="E16" s="1231">
        <v>35</v>
      </c>
      <c r="F16" s="1231">
        <v>54</v>
      </c>
      <c r="G16" s="1231">
        <v>6</v>
      </c>
      <c r="H16" s="1231">
        <v>13</v>
      </c>
      <c r="I16" s="1231">
        <v>16</v>
      </c>
      <c r="J16" s="1231">
        <v>211</v>
      </c>
      <c r="K16" s="1231">
        <v>68</v>
      </c>
      <c r="L16" s="1231">
        <v>22</v>
      </c>
      <c r="M16" s="1231">
        <v>2</v>
      </c>
      <c r="N16" s="1231" t="s">
        <v>73</v>
      </c>
      <c r="O16" s="1234">
        <v>9</v>
      </c>
      <c r="P16" s="13"/>
      <c r="Q16" s="76"/>
    </row>
    <row r="17" spans="1:17" ht="24.75" customHeight="1" x14ac:dyDescent="0.35">
      <c r="A17" s="1065" t="s">
        <v>124</v>
      </c>
      <c r="B17" s="1231">
        <v>582</v>
      </c>
      <c r="C17" s="1231">
        <v>7</v>
      </c>
      <c r="D17" s="1231">
        <v>41</v>
      </c>
      <c r="E17" s="1231">
        <v>40</v>
      </c>
      <c r="F17" s="1231">
        <v>67</v>
      </c>
      <c r="G17" s="1231">
        <v>3</v>
      </c>
      <c r="H17" s="1231">
        <v>18</v>
      </c>
      <c r="I17" s="1231">
        <v>24</v>
      </c>
      <c r="J17" s="1231">
        <v>249</v>
      </c>
      <c r="K17" s="1231">
        <v>87</v>
      </c>
      <c r="L17" s="1231">
        <v>40</v>
      </c>
      <c r="M17" s="1231">
        <v>2</v>
      </c>
      <c r="N17" s="1231" t="s">
        <v>73</v>
      </c>
      <c r="O17" s="1234">
        <v>4</v>
      </c>
      <c r="P17" s="13"/>
      <c r="Q17" s="76"/>
    </row>
    <row r="18" spans="1:17" ht="24.75" customHeight="1" x14ac:dyDescent="0.35">
      <c r="A18" s="1065" t="s">
        <v>125</v>
      </c>
      <c r="B18" s="1231">
        <v>680</v>
      </c>
      <c r="C18" s="1231">
        <v>17</v>
      </c>
      <c r="D18" s="1231">
        <v>31</v>
      </c>
      <c r="E18" s="1231">
        <v>36</v>
      </c>
      <c r="F18" s="1231">
        <v>86</v>
      </c>
      <c r="G18" s="1231">
        <v>5</v>
      </c>
      <c r="H18" s="1231">
        <v>25</v>
      </c>
      <c r="I18" s="1231">
        <v>21</v>
      </c>
      <c r="J18" s="1231">
        <v>315</v>
      </c>
      <c r="K18" s="1231">
        <v>88</v>
      </c>
      <c r="L18" s="1231">
        <v>50</v>
      </c>
      <c r="M18" s="1231">
        <v>2</v>
      </c>
      <c r="N18" s="1231" t="s">
        <v>73</v>
      </c>
      <c r="O18" s="1234">
        <v>4</v>
      </c>
      <c r="P18" s="13"/>
      <c r="Q18" s="76"/>
    </row>
    <row r="19" spans="1:17" ht="24.75" customHeight="1" x14ac:dyDescent="0.35">
      <c r="A19" s="1065" t="s">
        <v>126</v>
      </c>
      <c r="B19" s="1231">
        <v>811</v>
      </c>
      <c r="C19" s="1231">
        <v>8</v>
      </c>
      <c r="D19" s="1231">
        <v>56</v>
      </c>
      <c r="E19" s="1231">
        <v>52</v>
      </c>
      <c r="F19" s="1231">
        <v>91</v>
      </c>
      <c r="G19" s="1231">
        <v>10</v>
      </c>
      <c r="H19" s="1231">
        <v>48</v>
      </c>
      <c r="I19" s="1231">
        <v>34</v>
      </c>
      <c r="J19" s="1231">
        <v>369</v>
      </c>
      <c r="K19" s="1231">
        <v>90</v>
      </c>
      <c r="L19" s="1231">
        <v>49</v>
      </c>
      <c r="M19" s="1231">
        <v>2</v>
      </c>
      <c r="N19" s="1231" t="s">
        <v>73</v>
      </c>
      <c r="O19" s="1234">
        <v>2</v>
      </c>
      <c r="P19" s="13"/>
      <c r="Q19" s="76"/>
    </row>
    <row r="20" spans="1:17" ht="24.75" customHeight="1" x14ac:dyDescent="0.35">
      <c r="A20" s="1065" t="s">
        <v>127</v>
      </c>
      <c r="B20" s="1231">
        <v>980</v>
      </c>
      <c r="C20" s="1231">
        <v>13</v>
      </c>
      <c r="D20" s="1231">
        <v>48</v>
      </c>
      <c r="E20" s="1231">
        <v>50</v>
      </c>
      <c r="F20" s="1231">
        <v>117</v>
      </c>
      <c r="G20" s="1231">
        <v>9</v>
      </c>
      <c r="H20" s="1231">
        <v>59</v>
      </c>
      <c r="I20" s="1231">
        <v>52</v>
      </c>
      <c r="J20" s="1231">
        <v>442</v>
      </c>
      <c r="K20" s="1231">
        <v>134</v>
      </c>
      <c r="L20" s="1231">
        <v>52</v>
      </c>
      <c r="M20" s="1231">
        <v>2</v>
      </c>
      <c r="N20" s="1231" t="s">
        <v>73</v>
      </c>
      <c r="O20" s="1234">
        <v>2</v>
      </c>
      <c r="P20" s="13"/>
      <c r="Q20" s="76"/>
    </row>
    <row r="21" spans="1:17" ht="24.75" customHeight="1" x14ac:dyDescent="0.35">
      <c r="A21" s="1065" t="s">
        <v>128</v>
      </c>
      <c r="B21" s="1231">
        <v>913</v>
      </c>
      <c r="C21" s="1231">
        <v>9</v>
      </c>
      <c r="D21" s="1231">
        <v>51</v>
      </c>
      <c r="E21" s="1231">
        <v>49</v>
      </c>
      <c r="F21" s="1231">
        <v>129</v>
      </c>
      <c r="G21" s="1231">
        <v>5</v>
      </c>
      <c r="H21" s="1231">
        <v>37</v>
      </c>
      <c r="I21" s="1231">
        <v>40</v>
      </c>
      <c r="J21" s="1231">
        <v>405</v>
      </c>
      <c r="K21" s="1231">
        <v>112</v>
      </c>
      <c r="L21" s="1231">
        <v>69</v>
      </c>
      <c r="M21" s="1231">
        <v>4</v>
      </c>
      <c r="N21" s="1231" t="s">
        <v>73</v>
      </c>
      <c r="O21" s="1234">
        <v>3</v>
      </c>
      <c r="P21" s="13"/>
      <c r="Q21" s="76"/>
    </row>
    <row r="22" spans="1:17" ht="24.75" customHeight="1" x14ac:dyDescent="0.35">
      <c r="A22" s="1065" t="s">
        <v>211</v>
      </c>
      <c r="B22" s="1231">
        <v>782</v>
      </c>
      <c r="C22" s="1231">
        <v>8</v>
      </c>
      <c r="D22" s="1231">
        <v>63</v>
      </c>
      <c r="E22" s="1231">
        <v>44</v>
      </c>
      <c r="F22" s="1231">
        <v>130</v>
      </c>
      <c r="G22" s="1231">
        <v>5</v>
      </c>
      <c r="H22" s="1231">
        <v>51</v>
      </c>
      <c r="I22" s="1231">
        <v>39</v>
      </c>
      <c r="J22" s="1231">
        <v>305</v>
      </c>
      <c r="K22" s="1231">
        <v>85</v>
      </c>
      <c r="L22" s="1231">
        <v>47</v>
      </c>
      <c r="M22" s="1231">
        <v>2</v>
      </c>
      <c r="N22" s="1231" t="s">
        <v>73</v>
      </c>
      <c r="O22" s="1234">
        <v>3</v>
      </c>
      <c r="P22" s="13"/>
      <c r="Q22" s="76"/>
    </row>
    <row r="23" spans="1:17" ht="24.75" customHeight="1" x14ac:dyDescent="0.35">
      <c r="A23" s="1065" t="s">
        <v>212</v>
      </c>
      <c r="B23" s="1231">
        <v>1184</v>
      </c>
      <c r="C23" s="1231">
        <v>16</v>
      </c>
      <c r="D23" s="1231">
        <v>87</v>
      </c>
      <c r="E23" s="1231">
        <v>62</v>
      </c>
      <c r="F23" s="1231">
        <v>180</v>
      </c>
      <c r="G23" s="1231">
        <v>3</v>
      </c>
      <c r="H23" s="1231">
        <v>60</v>
      </c>
      <c r="I23" s="1231">
        <v>67</v>
      </c>
      <c r="J23" s="1231">
        <v>491</v>
      </c>
      <c r="K23" s="1231">
        <v>127</v>
      </c>
      <c r="L23" s="1231">
        <v>88</v>
      </c>
      <c r="M23" s="1231">
        <v>1</v>
      </c>
      <c r="N23" s="1231" t="s">
        <v>73</v>
      </c>
      <c r="O23" s="1234">
        <v>2</v>
      </c>
      <c r="P23" s="13"/>
      <c r="Q23" s="76"/>
    </row>
    <row r="24" spans="1:17" ht="24.75" customHeight="1" thickBot="1" x14ac:dyDescent="0.4">
      <c r="A24" s="307" t="s">
        <v>129</v>
      </c>
      <c r="B24" s="1235">
        <v>1</v>
      </c>
      <c r="C24" s="1235" t="s">
        <v>73</v>
      </c>
      <c r="D24" s="1235" t="s">
        <v>73</v>
      </c>
      <c r="E24" s="1235" t="s">
        <v>73</v>
      </c>
      <c r="F24" s="1235">
        <v>1</v>
      </c>
      <c r="G24" s="1235" t="s">
        <v>73</v>
      </c>
      <c r="H24" s="1235" t="s">
        <v>73</v>
      </c>
      <c r="I24" s="1235" t="s">
        <v>73</v>
      </c>
      <c r="J24" s="1235" t="s">
        <v>73</v>
      </c>
      <c r="K24" s="1235" t="s">
        <v>73</v>
      </c>
      <c r="L24" s="1235" t="s">
        <v>73</v>
      </c>
      <c r="M24" s="1235" t="s">
        <v>73</v>
      </c>
      <c r="N24" s="1235" t="s">
        <v>73</v>
      </c>
      <c r="O24" s="1236" t="s">
        <v>73</v>
      </c>
      <c r="P24" s="13"/>
      <c r="Q24" s="76"/>
    </row>
    <row r="25" spans="1:17" ht="24" customHeight="1" thickTop="1" x14ac:dyDescent="0.35">
      <c r="A25" s="1819" t="s">
        <v>237</v>
      </c>
      <c r="B25" s="1819"/>
      <c r="C25" s="1819"/>
      <c r="D25" s="1819"/>
      <c r="E25" s="1819"/>
      <c r="F25" s="1819"/>
      <c r="G25" s="1819"/>
      <c r="H25" s="1819"/>
      <c r="I25" s="1819"/>
      <c r="J25" s="1819"/>
      <c r="K25" s="1819"/>
      <c r="L25" s="1819"/>
      <c r="M25" s="1819"/>
      <c r="N25" s="1819"/>
      <c r="O25" s="1819"/>
    </row>
    <row r="26" spans="1:17" ht="27" customHeight="1" x14ac:dyDescent="0.35">
      <c r="A26" s="1811" t="s">
        <v>235</v>
      </c>
      <c r="B26" s="1811"/>
      <c r="C26" s="1811"/>
      <c r="D26" s="1811"/>
      <c r="E26" s="1811"/>
      <c r="F26" s="1811"/>
      <c r="G26" s="1811"/>
      <c r="H26" s="1811"/>
      <c r="I26" s="1811"/>
      <c r="J26" s="1811"/>
      <c r="K26" s="1811"/>
      <c r="L26" s="1811"/>
      <c r="M26" s="1811"/>
      <c r="N26" s="1811"/>
      <c r="O26" s="1811"/>
    </row>
    <row r="27" spans="1:17" ht="17.25" customHeight="1" x14ac:dyDescent="0.35"/>
  </sheetData>
  <mergeCells count="6">
    <mergeCell ref="A26:O26"/>
    <mergeCell ref="A1:O1"/>
    <mergeCell ref="A3:A4"/>
    <mergeCell ref="B3:B4"/>
    <mergeCell ref="C3:O3"/>
    <mergeCell ref="A25:O25"/>
  </mergeCells>
  <pageMargins left="0.70866141732283472" right="0.70866141732283472" top="1.3385826771653544" bottom="0.74803149606299213" header="0.31496062992125984" footer="0.31496062992125984"/>
  <pageSetup scale="61" orientation="landscape" r:id="rId1"/>
  <headerFooter>
    <oddFooter>&amp;C12</oddFooter>
  </headerFooter>
  <colBreaks count="1" manualBreakCount="1">
    <brk id="15"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AB78"/>
  <sheetViews>
    <sheetView view="pageBreakPreview" topLeftCell="A55" zoomScale="50" zoomScaleNormal="50" zoomScaleSheetLayoutView="50" zoomScalePageLayoutView="50" workbookViewId="0">
      <selection sqref="A1:M1"/>
    </sheetView>
  </sheetViews>
  <sheetFormatPr baseColWidth="10" defaultColWidth="11.44140625" defaultRowHeight="18" x14ac:dyDescent="0.35"/>
  <cols>
    <col min="1" max="1" width="12.33203125" style="51" customWidth="1"/>
    <col min="2" max="2" width="37.5546875" style="157" customWidth="1"/>
    <col min="3" max="3" width="11.44140625" style="51"/>
    <col min="4" max="4" width="15.88671875" style="51" customWidth="1"/>
    <col min="5" max="12" width="15.6640625" style="51" customWidth="1"/>
    <col min="13" max="13" width="15.6640625" style="13" customWidth="1"/>
    <col min="14" max="14" width="11.44140625" style="51"/>
    <col min="15" max="15" width="38.44140625" style="51" customWidth="1"/>
    <col min="16" max="16" width="11.44140625" style="51"/>
    <col min="17" max="17" width="14.6640625" style="51" bestFit="1" customWidth="1"/>
    <col min="18" max="18" width="16.6640625" style="51" bestFit="1" customWidth="1"/>
    <col min="19" max="21" width="16.109375" style="51" bestFit="1" customWidth="1"/>
    <col min="22" max="22" width="19.33203125" style="51" bestFit="1" customWidth="1"/>
    <col min="23" max="23" width="11.44140625" style="51"/>
    <col min="24" max="24" width="11.88671875" style="51" bestFit="1" customWidth="1"/>
    <col min="25" max="25" width="15.88671875" style="51" bestFit="1" customWidth="1"/>
    <col min="26" max="28" width="11.44140625" style="88"/>
    <col min="29" max="16384" width="11.44140625" style="51"/>
  </cols>
  <sheetData>
    <row r="1" spans="1:28" ht="38.25" customHeight="1" x14ac:dyDescent="0.35">
      <c r="A1" s="1835" t="s">
        <v>750</v>
      </c>
      <c r="B1" s="1835"/>
      <c r="C1" s="1835"/>
      <c r="D1" s="1835"/>
      <c r="E1" s="1835"/>
      <c r="F1" s="1835"/>
      <c r="G1" s="1835"/>
      <c r="H1" s="1835"/>
      <c r="I1" s="1835"/>
      <c r="J1" s="1835"/>
      <c r="K1" s="1835"/>
      <c r="L1" s="1835"/>
      <c r="M1" s="1835"/>
      <c r="Z1" s="51"/>
      <c r="AA1" s="51"/>
      <c r="AB1" s="51"/>
    </row>
    <row r="2" spans="1:28" ht="14.25" customHeight="1" thickBot="1" x14ac:dyDescent="0.4">
      <c r="Z2" s="51"/>
      <c r="AA2" s="51"/>
      <c r="AB2" s="51"/>
    </row>
    <row r="3" spans="1:28" ht="23.25" customHeight="1" x14ac:dyDescent="0.4">
      <c r="A3" s="1827" t="s">
        <v>158</v>
      </c>
      <c r="B3" s="1845" t="s">
        <v>190</v>
      </c>
      <c r="C3" s="1848" t="s">
        <v>134</v>
      </c>
      <c r="D3" s="1851" t="s">
        <v>441</v>
      </c>
      <c r="E3" s="1836" t="s">
        <v>442</v>
      </c>
      <c r="F3" s="1837"/>
      <c r="G3" s="1837"/>
      <c r="H3" s="1837"/>
      <c r="I3" s="1837"/>
      <c r="J3" s="1837"/>
      <c r="K3" s="1837"/>
      <c r="L3" s="1837"/>
      <c r="M3" s="1837"/>
      <c r="Z3" s="51"/>
      <c r="AA3" s="51"/>
      <c r="AB3" s="51"/>
    </row>
    <row r="4" spans="1:28" s="90" customFormat="1" ht="23.25" customHeight="1" x14ac:dyDescent="0.4">
      <c r="A4" s="1828"/>
      <c r="B4" s="1846"/>
      <c r="C4" s="1849"/>
      <c r="D4" s="1852"/>
      <c r="E4" s="1854" t="s">
        <v>213</v>
      </c>
      <c r="F4" s="1841" t="s">
        <v>97</v>
      </c>
      <c r="G4" s="1841" t="s">
        <v>98</v>
      </c>
      <c r="H4" s="1841" t="s">
        <v>99</v>
      </c>
      <c r="I4" s="1838" t="s">
        <v>100</v>
      </c>
      <c r="J4" s="1839"/>
      <c r="K4" s="1840"/>
      <c r="L4" s="1841" t="s">
        <v>101</v>
      </c>
      <c r="M4" s="1843" t="s">
        <v>102</v>
      </c>
    </row>
    <row r="5" spans="1:28" s="90" customFormat="1" ht="23.25" customHeight="1" thickBot="1" x14ac:dyDescent="0.35">
      <c r="A5" s="1829"/>
      <c r="B5" s="1847"/>
      <c r="C5" s="1850"/>
      <c r="D5" s="1853"/>
      <c r="E5" s="1853"/>
      <c r="F5" s="1842"/>
      <c r="G5" s="1842"/>
      <c r="H5" s="1842"/>
      <c r="I5" s="473" t="s">
        <v>89</v>
      </c>
      <c r="J5" s="473" t="s">
        <v>100</v>
      </c>
      <c r="K5" s="473" t="s">
        <v>323</v>
      </c>
      <c r="L5" s="1842"/>
      <c r="M5" s="1844"/>
    </row>
    <row r="6" spans="1:28" s="52" customFormat="1" ht="38.25" customHeight="1" x14ac:dyDescent="0.35">
      <c r="A6" s="1830"/>
      <c r="B6" s="1820" t="s">
        <v>85</v>
      </c>
      <c r="C6" s="471" t="s">
        <v>143</v>
      </c>
      <c r="D6" s="970">
        <v>7597</v>
      </c>
      <c r="E6" s="971">
        <v>125</v>
      </c>
      <c r="F6" s="971">
        <v>466</v>
      </c>
      <c r="G6" s="971">
        <v>444</v>
      </c>
      <c r="H6" s="971">
        <v>999</v>
      </c>
      <c r="I6" s="971">
        <v>61</v>
      </c>
      <c r="J6" s="971">
        <v>61</v>
      </c>
      <c r="K6" s="971" t="s">
        <v>73</v>
      </c>
      <c r="L6" s="971">
        <v>346</v>
      </c>
      <c r="M6" s="972">
        <v>321</v>
      </c>
    </row>
    <row r="7" spans="1:28" s="52" customFormat="1" ht="38.25" customHeight="1" x14ac:dyDescent="0.35">
      <c r="A7" s="1831"/>
      <c r="B7" s="1821"/>
      <c r="C7" s="471" t="s">
        <v>144</v>
      </c>
      <c r="D7" s="204">
        <v>3614</v>
      </c>
      <c r="E7" s="154">
        <v>60</v>
      </c>
      <c r="F7" s="154">
        <v>234</v>
      </c>
      <c r="G7" s="154">
        <v>194</v>
      </c>
      <c r="H7" s="154">
        <v>496</v>
      </c>
      <c r="I7" s="154">
        <v>37</v>
      </c>
      <c r="J7" s="154">
        <v>37</v>
      </c>
      <c r="K7" s="154" t="s">
        <v>73</v>
      </c>
      <c r="L7" s="154">
        <v>164</v>
      </c>
      <c r="M7" s="206">
        <v>140</v>
      </c>
    </row>
    <row r="8" spans="1:28" s="52" customFormat="1" ht="38.25" customHeight="1" x14ac:dyDescent="0.35">
      <c r="A8" s="1832"/>
      <c r="B8" s="1822"/>
      <c r="C8" s="472" t="s">
        <v>93</v>
      </c>
      <c r="D8" s="973">
        <v>3983</v>
      </c>
      <c r="E8" s="974">
        <v>65</v>
      </c>
      <c r="F8" s="974">
        <v>232</v>
      </c>
      <c r="G8" s="974">
        <v>250</v>
      </c>
      <c r="H8" s="974">
        <v>503</v>
      </c>
      <c r="I8" s="974">
        <v>24</v>
      </c>
      <c r="J8" s="974">
        <v>24</v>
      </c>
      <c r="K8" s="974" t="s">
        <v>73</v>
      </c>
      <c r="L8" s="974">
        <v>182</v>
      </c>
      <c r="M8" s="975">
        <v>181</v>
      </c>
    </row>
    <row r="9" spans="1:28" s="48" customFormat="1" ht="23.25" customHeight="1" x14ac:dyDescent="0.4">
      <c r="A9" s="1828" t="s">
        <v>139</v>
      </c>
      <c r="B9" s="1833" t="s">
        <v>184</v>
      </c>
      <c r="C9" s="250" t="s">
        <v>143</v>
      </c>
      <c r="D9" s="253">
        <v>442</v>
      </c>
      <c r="E9" s="251">
        <v>14</v>
      </c>
      <c r="F9" s="251">
        <v>43</v>
      </c>
      <c r="G9" s="251">
        <v>26</v>
      </c>
      <c r="H9" s="251">
        <v>75</v>
      </c>
      <c r="I9" s="976">
        <v>6</v>
      </c>
      <c r="J9" s="976">
        <v>6</v>
      </c>
      <c r="K9" s="154" t="s">
        <v>73</v>
      </c>
      <c r="L9" s="251">
        <v>19</v>
      </c>
      <c r="M9" s="252">
        <v>8</v>
      </c>
    </row>
    <row r="10" spans="1:28" s="48" customFormat="1" ht="23.25" customHeight="1" x14ac:dyDescent="0.4">
      <c r="A10" s="1828"/>
      <c r="B10" s="1833"/>
      <c r="C10" s="53" t="s">
        <v>144</v>
      </c>
      <c r="D10" s="155">
        <v>275</v>
      </c>
      <c r="E10" s="35">
        <v>9</v>
      </c>
      <c r="F10" s="35">
        <v>25</v>
      </c>
      <c r="G10" s="35">
        <v>14</v>
      </c>
      <c r="H10" s="35">
        <v>47</v>
      </c>
      <c r="I10" s="35">
        <v>5</v>
      </c>
      <c r="J10" s="35">
        <v>5</v>
      </c>
      <c r="K10" s="154" t="s">
        <v>73</v>
      </c>
      <c r="L10" s="35">
        <v>11</v>
      </c>
      <c r="M10" s="36">
        <v>6</v>
      </c>
    </row>
    <row r="11" spans="1:28" s="48" customFormat="1" ht="23.25" customHeight="1" x14ac:dyDescent="0.4">
      <c r="A11" s="1824"/>
      <c r="B11" s="1826"/>
      <c r="C11" s="34" t="s">
        <v>93</v>
      </c>
      <c r="D11" s="245">
        <v>167</v>
      </c>
      <c r="E11" s="37">
        <v>5</v>
      </c>
      <c r="F11" s="37">
        <v>18</v>
      </c>
      <c r="G11" s="37">
        <v>12</v>
      </c>
      <c r="H11" s="37">
        <v>28</v>
      </c>
      <c r="I11" s="977">
        <v>1</v>
      </c>
      <c r="J11" s="977">
        <v>1</v>
      </c>
      <c r="K11" s="974" t="s">
        <v>73</v>
      </c>
      <c r="L11" s="37">
        <v>8</v>
      </c>
      <c r="M11" s="33">
        <v>2</v>
      </c>
    </row>
    <row r="12" spans="1:28" s="48" customFormat="1" ht="23.25" customHeight="1" x14ac:dyDescent="0.4">
      <c r="A12" s="1834" t="s">
        <v>141</v>
      </c>
      <c r="B12" s="1833" t="s">
        <v>185</v>
      </c>
      <c r="C12" s="53" t="s">
        <v>143</v>
      </c>
      <c r="D12" s="155">
        <v>451</v>
      </c>
      <c r="E12" s="35">
        <v>3</v>
      </c>
      <c r="F12" s="35">
        <v>28</v>
      </c>
      <c r="G12" s="35">
        <v>39</v>
      </c>
      <c r="H12" s="35">
        <v>52</v>
      </c>
      <c r="I12" s="978" t="s">
        <v>73</v>
      </c>
      <c r="J12" s="978" t="s">
        <v>73</v>
      </c>
      <c r="K12" s="978" t="s">
        <v>73</v>
      </c>
      <c r="L12" s="35">
        <v>28</v>
      </c>
      <c r="M12" s="36">
        <v>27</v>
      </c>
    </row>
    <row r="13" spans="1:28" s="48" customFormat="1" ht="23.25" customHeight="1" x14ac:dyDescent="0.4">
      <c r="A13" s="1834"/>
      <c r="B13" s="1833"/>
      <c r="C13" s="53" t="s">
        <v>144</v>
      </c>
      <c r="D13" s="155">
        <v>219</v>
      </c>
      <c r="E13" s="35">
        <v>3</v>
      </c>
      <c r="F13" s="35">
        <v>16</v>
      </c>
      <c r="G13" s="35">
        <v>20</v>
      </c>
      <c r="H13" s="35">
        <v>26</v>
      </c>
      <c r="I13" s="154" t="s">
        <v>73</v>
      </c>
      <c r="J13" s="154" t="s">
        <v>73</v>
      </c>
      <c r="K13" s="154" t="s">
        <v>73</v>
      </c>
      <c r="L13" s="35">
        <v>14</v>
      </c>
      <c r="M13" s="36">
        <v>9</v>
      </c>
    </row>
    <row r="14" spans="1:28" s="48" customFormat="1" ht="23.25" customHeight="1" x14ac:dyDescent="0.4">
      <c r="A14" s="1834"/>
      <c r="B14" s="1833"/>
      <c r="C14" s="53" t="s">
        <v>93</v>
      </c>
      <c r="D14" s="155">
        <v>232</v>
      </c>
      <c r="E14" s="35" t="s">
        <v>73</v>
      </c>
      <c r="F14" s="35">
        <v>12</v>
      </c>
      <c r="G14" s="35">
        <v>19</v>
      </c>
      <c r="H14" s="35">
        <v>26</v>
      </c>
      <c r="I14" s="974" t="s">
        <v>73</v>
      </c>
      <c r="J14" s="974" t="s">
        <v>73</v>
      </c>
      <c r="K14" s="974" t="s">
        <v>73</v>
      </c>
      <c r="L14" s="35">
        <v>14</v>
      </c>
      <c r="M14" s="36">
        <v>18</v>
      </c>
    </row>
    <row r="15" spans="1:28" s="48" customFormat="1" ht="23.25" customHeight="1" x14ac:dyDescent="0.4">
      <c r="A15" s="1823" t="s">
        <v>159</v>
      </c>
      <c r="B15" s="1825" t="s">
        <v>216</v>
      </c>
      <c r="C15" s="250" t="s">
        <v>143</v>
      </c>
      <c r="D15" s="253">
        <v>166</v>
      </c>
      <c r="E15" s="251">
        <v>1</v>
      </c>
      <c r="F15" s="251">
        <v>11</v>
      </c>
      <c r="G15" s="251">
        <v>10</v>
      </c>
      <c r="H15" s="251">
        <v>19</v>
      </c>
      <c r="I15" s="976">
        <v>1</v>
      </c>
      <c r="J15" s="976">
        <v>1</v>
      </c>
      <c r="K15" s="978" t="s">
        <v>73</v>
      </c>
      <c r="L15" s="251">
        <v>7</v>
      </c>
      <c r="M15" s="252">
        <v>10</v>
      </c>
    </row>
    <row r="16" spans="1:28" s="48" customFormat="1" ht="23.25" customHeight="1" x14ac:dyDescent="0.4">
      <c r="A16" s="1828"/>
      <c r="B16" s="1833"/>
      <c r="C16" s="53" t="s">
        <v>144</v>
      </c>
      <c r="D16" s="155">
        <v>101</v>
      </c>
      <c r="E16" s="35">
        <v>1</v>
      </c>
      <c r="F16" s="35">
        <v>8</v>
      </c>
      <c r="G16" s="35">
        <v>6</v>
      </c>
      <c r="H16" s="35">
        <v>11</v>
      </c>
      <c r="I16" s="35">
        <v>1</v>
      </c>
      <c r="J16" s="35">
        <v>1</v>
      </c>
      <c r="K16" s="154" t="s">
        <v>73</v>
      </c>
      <c r="L16" s="35">
        <v>3</v>
      </c>
      <c r="M16" s="36">
        <v>6</v>
      </c>
    </row>
    <row r="17" spans="1:13" s="48" customFormat="1" ht="23.25" customHeight="1" x14ac:dyDescent="0.4">
      <c r="A17" s="1824"/>
      <c r="B17" s="1826"/>
      <c r="C17" s="34" t="s">
        <v>93</v>
      </c>
      <c r="D17" s="245">
        <v>65</v>
      </c>
      <c r="E17" s="37" t="s">
        <v>73</v>
      </c>
      <c r="F17" s="37">
        <v>3</v>
      </c>
      <c r="G17" s="37">
        <v>4</v>
      </c>
      <c r="H17" s="37">
        <v>8</v>
      </c>
      <c r="I17" s="974" t="s">
        <v>73</v>
      </c>
      <c r="J17" s="974" t="s">
        <v>73</v>
      </c>
      <c r="K17" s="974" t="s">
        <v>73</v>
      </c>
      <c r="L17" s="37">
        <v>4</v>
      </c>
      <c r="M17" s="33">
        <v>4</v>
      </c>
    </row>
    <row r="18" spans="1:13" s="48" customFormat="1" ht="23.25" customHeight="1" x14ac:dyDescent="0.4">
      <c r="A18" s="1834" t="s">
        <v>161</v>
      </c>
      <c r="B18" s="1833" t="s">
        <v>217</v>
      </c>
      <c r="C18" s="53" t="s">
        <v>143</v>
      </c>
      <c r="D18" s="155">
        <v>178</v>
      </c>
      <c r="E18" s="35">
        <v>4</v>
      </c>
      <c r="F18" s="35">
        <v>10</v>
      </c>
      <c r="G18" s="35">
        <v>11</v>
      </c>
      <c r="H18" s="35">
        <v>25</v>
      </c>
      <c r="I18" s="976">
        <v>2</v>
      </c>
      <c r="J18" s="976">
        <v>2</v>
      </c>
      <c r="K18" s="978" t="s">
        <v>73</v>
      </c>
      <c r="L18" s="35">
        <v>8</v>
      </c>
      <c r="M18" s="36">
        <v>7</v>
      </c>
    </row>
    <row r="19" spans="1:13" s="48" customFormat="1" ht="23.25" customHeight="1" x14ac:dyDescent="0.4">
      <c r="A19" s="1834"/>
      <c r="B19" s="1833"/>
      <c r="C19" s="53" t="s">
        <v>144</v>
      </c>
      <c r="D19" s="155">
        <v>82</v>
      </c>
      <c r="E19" s="35">
        <v>1</v>
      </c>
      <c r="F19" s="35">
        <v>6</v>
      </c>
      <c r="G19" s="35">
        <v>4</v>
      </c>
      <c r="H19" s="35">
        <v>11</v>
      </c>
      <c r="I19" s="154" t="s">
        <v>73</v>
      </c>
      <c r="J19" s="154" t="s">
        <v>73</v>
      </c>
      <c r="K19" s="154" t="s">
        <v>73</v>
      </c>
      <c r="L19" s="35">
        <v>3</v>
      </c>
      <c r="M19" s="36">
        <v>3</v>
      </c>
    </row>
    <row r="20" spans="1:13" s="48" customFormat="1" ht="23.25" customHeight="1" x14ac:dyDescent="0.4">
      <c r="A20" s="1834"/>
      <c r="B20" s="1833"/>
      <c r="C20" s="53" t="s">
        <v>93</v>
      </c>
      <c r="D20" s="155">
        <v>96</v>
      </c>
      <c r="E20" s="35">
        <v>3</v>
      </c>
      <c r="F20" s="35">
        <v>4</v>
      </c>
      <c r="G20" s="35">
        <v>7</v>
      </c>
      <c r="H20" s="35">
        <v>14</v>
      </c>
      <c r="I20" s="977">
        <v>2</v>
      </c>
      <c r="J20" s="977">
        <v>2</v>
      </c>
      <c r="K20" s="974" t="s">
        <v>73</v>
      </c>
      <c r="L20" s="35">
        <v>5</v>
      </c>
      <c r="M20" s="36">
        <v>4</v>
      </c>
    </row>
    <row r="21" spans="1:13" s="48" customFormat="1" ht="23.25" customHeight="1" x14ac:dyDescent="0.4">
      <c r="A21" s="1823" t="s">
        <v>162</v>
      </c>
      <c r="B21" s="1825" t="s">
        <v>218</v>
      </c>
      <c r="C21" s="250" t="s">
        <v>143</v>
      </c>
      <c r="D21" s="253">
        <v>148</v>
      </c>
      <c r="E21" s="251">
        <v>3</v>
      </c>
      <c r="F21" s="251">
        <v>7</v>
      </c>
      <c r="G21" s="251">
        <v>17</v>
      </c>
      <c r="H21" s="251">
        <v>14</v>
      </c>
      <c r="I21" s="976">
        <v>1</v>
      </c>
      <c r="J21" s="976">
        <v>1</v>
      </c>
      <c r="K21" s="978" t="s">
        <v>73</v>
      </c>
      <c r="L21" s="251">
        <v>8</v>
      </c>
      <c r="M21" s="252">
        <v>5</v>
      </c>
    </row>
    <row r="22" spans="1:13" s="48" customFormat="1" ht="23.25" customHeight="1" x14ac:dyDescent="0.4">
      <c r="A22" s="1828"/>
      <c r="B22" s="1833"/>
      <c r="C22" s="53" t="s">
        <v>144</v>
      </c>
      <c r="D22" s="155">
        <v>76</v>
      </c>
      <c r="E22" s="35" t="s">
        <v>73</v>
      </c>
      <c r="F22" s="35">
        <v>5</v>
      </c>
      <c r="G22" s="35">
        <v>8</v>
      </c>
      <c r="H22" s="35">
        <v>11</v>
      </c>
      <c r="I22" s="35">
        <v>1</v>
      </c>
      <c r="J22" s="35">
        <v>1</v>
      </c>
      <c r="K22" s="154" t="s">
        <v>73</v>
      </c>
      <c r="L22" s="35">
        <v>7</v>
      </c>
      <c r="M22" s="36">
        <v>2</v>
      </c>
    </row>
    <row r="23" spans="1:13" s="48" customFormat="1" ht="23.25" customHeight="1" x14ac:dyDescent="0.4">
      <c r="A23" s="1824"/>
      <c r="B23" s="1826"/>
      <c r="C23" s="34" t="s">
        <v>93</v>
      </c>
      <c r="D23" s="245">
        <v>72</v>
      </c>
      <c r="E23" s="37">
        <v>3</v>
      </c>
      <c r="F23" s="37">
        <v>2</v>
      </c>
      <c r="G23" s="37">
        <v>9</v>
      </c>
      <c r="H23" s="37">
        <v>3</v>
      </c>
      <c r="I23" s="974" t="s">
        <v>73</v>
      </c>
      <c r="J23" s="974" t="s">
        <v>73</v>
      </c>
      <c r="K23" s="974" t="s">
        <v>73</v>
      </c>
      <c r="L23" s="37">
        <v>1</v>
      </c>
      <c r="M23" s="33">
        <v>3</v>
      </c>
    </row>
    <row r="24" spans="1:13" s="48" customFormat="1" ht="23.25" customHeight="1" x14ac:dyDescent="0.4">
      <c r="A24" s="1834" t="s">
        <v>164</v>
      </c>
      <c r="B24" s="1833" t="s">
        <v>219</v>
      </c>
      <c r="C24" s="53" t="s">
        <v>143</v>
      </c>
      <c r="D24" s="155">
        <v>67</v>
      </c>
      <c r="E24" s="35">
        <v>1</v>
      </c>
      <c r="F24" s="35">
        <v>2</v>
      </c>
      <c r="G24" s="35">
        <v>4</v>
      </c>
      <c r="H24" s="35">
        <v>12</v>
      </c>
      <c r="I24" s="976">
        <v>1</v>
      </c>
      <c r="J24" s="976">
        <v>1</v>
      </c>
      <c r="K24" s="978" t="s">
        <v>73</v>
      </c>
      <c r="L24" s="35">
        <v>3</v>
      </c>
      <c r="M24" s="36">
        <v>2</v>
      </c>
    </row>
    <row r="25" spans="1:13" s="48" customFormat="1" ht="23.25" customHeight="1" x14ac:dyDescent="0.4">
      <c r="A25" s="1834"/>
      <c r="B25" s="1833"/>
      <c r="C25" s="53" t="s">
        <v>144</v>
      </c>
      <c r="D25" s="155">
        <v>54</v>
      </c>
      <c r="E25" s="35">
        <v>1</v>
      </c>
      <c r="F25" s="35">
        <v>2</v>
      </c>
      <c r="G25" s="35">
        <v>3</v>
      </c>
      <c r="H25" s="35">
        <v>10</v>
      </c>
      <c r="I25" s="35">
        <v>1</v>
      </c>
      <c r="J25" s="35">
        <v>1</v>
      </c>
      <c r="K25" s="154" t="s">
        <v>73</v>
      </c>
      <c r="L25" s="35">
        <v>3</v>
      </c>
      <c r="M25" s="36">
        <v>1</v>
      </c>
    </row>
    <row r="26" spans="1:13" s="48" customFormat="1" ht="23.25" customHeight="1" x14ac:dyDescent="0.4">
      <c r="A26" s="1834"/>
      <c r="B26" s="1833"/>
      <c r="C26" s="53" t="s">
        <v>93</v>
      </c>
      <c r="D26" s="155">
        <v>13</v>
      </c>
      <c r="E26" s="35" t="s">
        <v>73</v>
      </c>
      <c r="F26" s="35" t="s">
        <v>73</v>
      </c>
      <c r="G26" s="35">
        <v>1</v>
      </c>
      <c r="H26" s="35">
        <v>2</v>
      </c>
      <c r="I26" s="977" t="s">
        <v>73</v>
      </c>
      <c r="J26" s="977" t="s">
        <v>73</v>
      </c>
      <c r="K26" s="974" t="s">
        <v>73</v>
      </c>
      <c r="L26" s="35" t="s">
        <v>73</v>
      </c>
      <c r="M26" s="36">
        <v>1</v>
      </c>
    </row>
    <row r="27" spans="1:13" s="48" customFormat="1" ht="23.25" customHeight="1" x14ac:dyDescent="0.4">
      <c r="A27" s="1823" t="s">
        <v>149</v>
      </c>
      <c r="B27" s="1825" t="s">
        <v>186</v>
      </c>
      <c r="C27" s="250" t="s">
        <v>143</v>
      </c>
      <c r="D27" s="253">
        <v>291</v>
      </c>
      <c r="E27" s="251">
        <v>5</v>
      </c>
      <c r="F27" s="251">
        <v>17</v>
      </c>
      <c r="G27" s="251">
        <v>23</v>
      </c>
      <c r="H27" s="251">
        <v>37</v>
      </c>
      <c r="I27" s="976">
        <v>4</v>
      </c>
      <c r="J27" s="976">
        <v>4</v>
      </c>
      <c r="K27" s="978" t="s">
        <v>73</v>
      </c>
      <c r="L27" s="251">
        <v>9</v>
      </c>
      <c r="M27" s="252">
        <v>10</v>
      </c>
    </row>
    <row r="28" spans="1:13" s="48" customFormat="1" ht="23.25" customHeight="1" x14ac:dyDescent="0.4">
      <c r="A28" s="1828"/>
      <c r="B28" s="1833"/>
      <c r="C28" s="53" t="s">
        <v>144</v>
      </c>
      <c r="D28" s="155">
        <v>184</v>
      </c>
      <c r="E28" s="35">
        <v>3</v>
      </c>
      <c r="F28" s="35">
        <v>14</v>
      </c>
      <c r="G28" s="35">
        <v>18</v>
      </c>
      <c r="H28" s="35">
        <v>22</v>
      </c>
      <c r="I28" s="35">
        <v>4</v>
      </c>
      <c r="J28" s="35">
        <v>4</v>
      </c>
      <c r="K28" s="154" t="s">
        <v>73</v>
      </c>
      <c r="L28" s="35">
        <v>5</v>
      </c>
      <c r="M28" s="36">
        <v>7</v>
      </c>
    </row>
    <row r="29" spans="1:13" s="48" customFormat="1" ht="23.25" customHeight="1" x14ac:dyDescent="0.4">
      <c r="A29" s="1824"/>
      <c r="B29" s="1826"/>
      <c r="C29" s="34" t="s">
        <v>93</v>
      </c>
      <c r="D29" s="245">
        <v>107</v>
      </c>
      <c r="E29" s="37">
        <v>2</v>
      </c>
      <c r="F29" s="37">
        <v>3</v>
      </c>
      <c r="G29" s="37">
        <v>5</v>
      </c>
      <c r="H29" s="37">
        <v>15</v>
      </c>
      <c r="I29" s="974" t="s">
        <v>73</v>
      </c>
      <c r="J29" s="974" t="s">
        <v>73</v>
      </c>
      <c r="K29" s="974" t="s">
        <v>73</v>
      </c>
      <c r="L29" s="37">
        <v>4</v>
      </c>
      <c r="M29" s="33">
        <v>3</v>
      </c>
    </row>
    <row r="30" spans="1:13" s="48" customFormat="1" ht="23.25" customHeight="1" x14ac:dyDescent="0.4">
      <c r="A30" s="1834" t="s">
        <v>166</v>
      </c>
      <c r="B30" s="1833" t="s">
        <v>220</v>
      </c>
      <c r="C30" s="53" t="s">
        <v>143</v>
      </c>
      <c r="D30" s="155">
        <v>354</v>
      </c>
      <c r="E30" s="35">
        <v>14</v>
      </c>
      <c r="F30" s="35">
        <v>29</v>
      </c>
      <c r="G30" s="35">
        <v>20</v>
      </c>
      <c r="H30" s="35">
        <v>41</v>
      </c>
      <c r="I30" s="35">
        <v>4</v>
      </c>
      <c r="J30" s="976">
        <v>4</v>
      </c>
      <c r="K30" s="978" t="s">
        <v>73</v>
      </c>
      <c r="L30" s="35">
        <v>14</v>
      </c>
      <c r="M30" s="36">
        <v>14</v>
      </c>
    </row>
    <row r="31" spans="1:13" s="48" customFormat="1" ht="23.25" customHeight="1" x14ac:dyDescent="0.4">
      <c r="A31" s="1834"/>
      <c r="B31" s="1833"/>
      <c r="C31" s="53" t="s">
        <v>144</v>
      </c>
      <c r="D31" s="155">
        <v>194</v>
      </c>
      <c r="E31" s="35">
        <v>5</v>
      </c>
      <c r="F31" s="35">
        <v>17</v>
      </c>
      <c r="G31" s="35">
        <v>11</v>
      </c>
      <c r="H31" s="35">
        <v>26</v>
      </c>
      <c r="I31" s="35">
        <v>3</v>
      </c>
      <c r="J31" s="35">
        <v>3</v>
      </c>
      <c r="K31" s="154" t="s">
        <v>73</v>
      </c>
      <c r="L31" s="35">
        <v>8</v>
      </c>
      <c r="M31" s="36">
        <v>6</v>
      </c>
    </row>
    <row r="32" spans="1:13" s="48" customFormat="1" ht="23.25" customHeight="1" x14ac:dyDescent="0.4">
      <c r="A32" s="1834"/>
      <c r="B32" s="1833"/>
      <c r="C32" s="53" t="s">
        <v>93</v>
      </c>
      <c r="D32" s="155">
        <v>160</v>
      </c>
      <c r="E32" s="35">
        <v>9</v>
      </c>
      <c r="F32" s="35">
        <v>12</v>
      </c>
      <c r="G32" s="35">
        <v>9</v>
      </c>
      <c r="H32" s="35">
        <v>15</v>
      </c>
      <c r="I32" s="35">
        <v>1</v>
      </c>
      <c r="J32" s="977">
        <v>1</v>
      </c>
      <c r="K32" s="974" t="s">
        <v>73</v>
      </c>
      <c r="L32" s="35">
        <v>6</v>
      </c>
      <c r="M32" s="36">
        <v>8</v>
      </c>
    </row>
    <row r="33" spans="1:28" s="48" customFormat="1" ht="23.25" customHeight="1" x14ac:dyDescent="0.4">
      <c r="A33" s="1823" t="s">
        <v>151</v>
      </c>
      <c r="B33" s="1825" t="s">
        <v>187</v>
      </c>
      <c r="C33" s="250" t="s">
        <v>143</v>
      </c>
      <c r="D33" s="253">
        <v>943</v>
      </c>
      <c r="E33" s="251">
        <v>9</v>
      </c>
      <c r="F33" s="251">
        <v>47</v>
      </c>
      <c r="G33" s="251">
        <v>21</v>
      </c>
      <c r="H33" s="251">
        <v>151</v>
      </c>
      <c r="I33" s="251">
        <v>4</v>
      </c>
      <c r="J33" s="976">
        <v>4</v>
      </c>
      <c r="K33" s="978" t="s">
        <v>73</v>
      </c>
      <c r="L33" s="251">
        <v>75</v>
      </c>
      <c r="M33" s="252">
        <v>70</v>
      </c>
    </row>
    <row r="34" spans="1:28" s="48" customFormat="1" ht="23.25" customHeight="1" x14ac:dyDescent="0.4">
      <c r="A34" s="1828"/>
      <c r="B34" s="1833"/>
      <c r="C34" s="53" t="s">
        <v>144</v>
      </c>
      <c r="D34" s="155">
        <v>499</v>
      </c>
      <c r="E34" s="35">
        <v>6</v>
      </c>
      <c r="F34" s="35">
        <v>24</v>
      </c>
      <c r="G34" s="35">
        <v>9</v>
      </c>
      <c r="H34" s="35">
        <v>80</v>
      </c>
      <c r="I34" s="35">
        <v>1</v>
      </c>
      <c r="J34" s="35">
        <v>1</v>
      </c>
      <c r="K34" s="154" t="s">
        <v>73</v>
      </c>
      <c r="L34" s="35">
        <v>35</v>
      </c>
      <c r="M34" s="36">
        <v>35</v>
      </c>
    </row>
    <row r="35" spans="1:28" s="48" customFormat="1" ht="23.25" customHeight="1" x14ac:dyDescent="0.4">
      <c r="A35" s="1824"/>
      <c r="B35" s="1826"/>
      <c r="C35" s="34" t="s">
        <v>93</v>
      </c>
      <c r="D35" s="245">
        <v>444</v>
      </c>
      <c r="E35" s="37">
        <v>3</v>
      </c>
      <c r="F35" s="37">
        <v>23</v>
      </c>
      <c r="G35" s="37">
        <v>12</v>
      </c>
      <c r="H35" s="37">
        <v>71</v>
      </c>
      <c r="I35" s="37">
        <v>3</v>
      </c>
      <c r="J35" s="977">
        <v>3</v>
      </c>
      <c r="K35" s="974" t="s">
        <v>73</v>
      </c>
      <c r="L35" s="37">
        <v>40</v>
      </c>
      <c r="M35" s="33">
        <v>35</v>
      </c>
    </row>
    <row r="36" spans="1:28" s="48" customFormat="1" ht="23.25" customHeight="1" x14ac:dyDescent="0.4">
      <c r="A36" s="1834" t="s">
        <v>153</v>
      </c>
      <c r="B36" s="1833" t="s">
        <v>229</v>
      </c>
      <c r="C36" s="53" t="s">
        <v>143</v>
      </c>
      <c r="D36" s="155">
        <v>908</v>
      </c>
      <c r="E36" s="35">
        <v>12</v>
      </c>
      <c r="F36" s="35">
        <v>58</v>
      </c>
      <c r="G36" s="35">
        <v>67</v>
      </c>
      <c r="H36" s="35">
        <v>95</v>
      </c>
      <c r="I36" s="35">
        <v>4</v>
      </c>
      <c r="J36" s="35">
        <v>4</v>
      </c>
      <c r="K36" s="154" t="s">
        <v>73</v>
      </c>
      <c r="L36" s="35">
        <v>36</v>
      </c>
      <c r="M36" s="36">
        <v>32</v>
      </c>
    </row>
    <row r="37" spans="1:28" s="48" customFormat="1" ht="23.25" customHeight="1" x14ac:dyDescent="0.4">
      <c r="A37" s="1834"/>
      <c r="B37" s="1833"/>
      <c r="C37" s="53" t="s">
        <v>144</v>
      </c>
      <c r="D37" s="155">
        <v>8</v>
      </c>
      <c r="E37" s="35" t="s">
        <v>73</v>
      </c>
      <c r="F37" s="35">
        <v>1</v>
      </c>
      <c r="G37" s="35" t="s">
        <v>73</v>
      </c>
      <c r="H37" s="35" t="s">
        <v>73</v>
      </c>
      <c r="I37" s="35">
        <v>1</v>
      </c>
      <c r="J37" s="35">
        <v>1</v>
      </c>
      <c r="K37" s="154" t="s">
        <v>73</v>
      </c>
      <c r="L37" s="35" t="s">
        <v>73</v>
      </c>
      <c r="M37" s="36">
        <v>2</v>
      </c>
    </row>
    <row r="38" spans="1:28" s="48" customFormat="1" ht="23.25" customHeight="1" x14ac:dyDescent="0.4">
      <c r="A38" s="1834"/>
      <c r="B38" s="1833"/>
      <c r="C38" s="53" t="s">
        <v>93</v>
      </c>
      <c r="D38" s="155">
        <v>900</v>
      </c>
      <c r="E38" s="35">
        <v>12</v>
      </c>
      <c r="F38" s="35">
        <v>57</v>
      </c>
      <c r="G38" s="35">
        <v>67</v>
      </c>
      <c r="H38" s="35">
        <v>95</v>
      </c>
      <c r="I38" s="37">
        <v>3</v>
      </c>
      <c r="J38" s="37">
        <v>3</v>
      </c>
      <c r="K38" s="974" t="s">
        <v>73</v>
      </c>
      <c r="L38" s="35">
        <v>36</v>
      </c>
      <c r="M38" s="36">
        <v>30</v>
      </c>
    </row>
    <row r="39" spans="1:28" s="48" customFormat="1" ht="23.25" customHeight="1" x14ac:dyDescent="0.4">
      <c r="A39" s="1823" t="s">
        <v>167</v>
      </c>
      <c r="B39" s="1825" t="s">
        <v>562</v>
      </c>
      <c r="C39" s="250" t="s">
        <v>143</v>
      </c>
      <c r="D39" s="253">
        <v>14</v>
      </c>
      <c r="E39" s="251" t="s">
        <v>73</v>
      </c>
      <c r="F39" s="251">
        <v>1</v>
      </c>
      <c r="G39" s="251" t="s">
        <v>73</v>
      </c>
      <c r="H39" s="251">
        <v>1</v>
      </c>
      <c r="I39" s="251" t="s">
        <v>73</v>
      </c>
      <c r="J39" s="251" t="s">
        <v>73</v>
      </c>
      <c r="K39" s="251" t="s">
        <v>73</v>
      </c>
      <c r="L39" s="251">
        <v>1</v>
      </c>
      <c r="M39" s="252" t="s">
        <v>73</v>
      </c>
    </row>
    <row r="40" spans="1:28" s="48" customFormat="1" ht="23.25" customHeight="1" x14ac:dyDescent="0.4">
      <c r="A40" s="1824"/>
      <c r="B40" s="1826"/>
      <c r="C40" s="34" t="s">
        <v>93</v>
      </c>
      <c r="D40" s="245">
        <v>14</v>
      </c>
      <c r="E40" s="37" t="s">
        <v>73</v>
      </c>
      <c r="F40" s="37">
        <v>1</v>
      </c>
      <c r="G40" s="37" t="s">
        <v>73</v>
      </c>
      <c r="H40" s="37">
        <v>1</v>
      </c>
      <c r="I40" s="37" t="s">
        <v>73</v>
      </c>
      <c r="J40" s="37" t="s">
        <v>73</v>
      </c>
      <c r="K40" s="37" t="s">
        <v>73</v>
      </c>
      <c r="L40" s="37">
        <v>1</v>
      </c>
      <c r="M40" s="33" t="s">
        <v>73</v>
      </c>
    </row>
    <row r="41" spans="1:28" s="48" customFormat="1" ht="50.25" customHeight="1" x14ac:dyDescent="0.3">
      <c r="A41" s="1835" t="s">
        <v>727</v>
      </c>
      <c r="B41" s="1835"/>
      <c r="C41" s="1835"/>
      <c r="D41" s="1835"/>
      <c r="E41" s="1835"/>
      <c r="F41" s="1835"/>
      <c r="G41" s="1835"/>
      <c r="H41" s="1835"/>
      <c r="I41" s="1835"/>
      <c r="J41" s="1835"/>
      <c r="K41" s="1835"/>
      <c r="L41" s="1835"/>
      <c r="M41" s="1835"/>
    </row>
    <row r="42" spans="1:28" s="48" customFormat="1" ht="23.25" customHeight="1" thickBot="1" x14ac:dyDescent="0.35">
      <c r="A42" s="88"/>
      <c r="B42" s="77"/>
      <c r="C42" s="88"/>
      <c r="D42" s="88"/>
      <c r="E42" s="88"/>
      <c r="F42" s="88"/>
      <c r="G42" s="88"/>
      <c r="H42" s="88"/>
      <c r="I42" s="88"/>
      <c r="J42" s="88"/>
      <c r="K42" s="88"/>
      <c r="L42" s="88"/>
      <c r="M42" s="188"/>
    </row>
    <row r="43" spans="1:28" ht="23.25" customHeight="1" x14ac:dyDescent="0.4">
      <c r="A43" s="1808" t="s">
        <v>158</v>
      </c>
      <c r="B43" s="1856" t="s">
        <v>190</v>
      </c>
      <c r="C43" s="1859" t="s">
        <v>134</v>
      </c>
      <c r="D43" s="1863" t="s">
        <v>441</v>
      </c>
      <c r="E43" s="1866" t="s">
        <v>442</v>
      </c>
      <c r="F43" s="1867"/>
      <c r="G43" s="1867"/>
      <c r="H43" s="1867"/>
      <c r="I43" s="1867"/>
      <c r="J43" s="1867"/>
      <c r="K43" s="1867"/>
      <c r="L43" s="1867"/>
      <c r="M43" s="1867"/>
      <c r="Z43" s="51"/>
      <c r="AA43" s="51"/>
      <c r="AB43" s="51"/>
    </row>
    <row r="44" spans="1:28" ht="23.25" customHeight="1" x14ac:dyDescent="0.4">
      <c r="A44" s="1697"/>
      <c r="B44" s="1857"/>
      <c r="C44" s="1860"/>
      <c r="D44" s="1852"/>
      <c r="E44" s="1868" t="s">
        <v>213</v>
      </c>
      <c r="F44" s="1855" t="s">
        <v>97</v>
      </c>
      <c r="G44" s="1855" t="s">
        <v>98</v>
      </c>
      <c r="H44" s="1855" t="s">
        <v>99</v>
      </c>
      <c r="I44" s="1869" t="s">
        <v>100</v>
      </c>
      <c r="J44" s="1870"/>
      <c r="K44" s="1871"/>
      <c r="L44" s="1855" t="s">
        <v>101</v>
      </c>
      <c r="M44" s="1864" t="s">
        <v>102</v>
      </c>
      <c r="Z44" s="51"/>
      <c r="AA44" s="51"/>
      <c r="AB44" s="51"/>
    </row>
    <row r="45" spans="1:28" ht="23.25" customHeight="1" thickBot="1" x14ac:dyDescent="0.4">
      <c r="A45" s="1809"/>
      <c r="B45" s="1858"/>
      <c r="C45" s="1861"/>
      <c r="D45" s="1853"/>
      <c r="E45" s="1853"/>
      <c r="F45" s="1842"/>
      <c r="G45" s="1842"/>
      <c r="H45" s="1842"/>
      <c r="I45" s="473" t="s">
        <v>89</v>
      </c>
      <c r="J45" s="473" t="s">
        <v>100</v>
      </c>
      <c r="K45" s="473" t="s">
        <v>323</v>
      </c>
      <c r="L45" s="1842"/>
      <c r="M45" s="1865"/>
      <c r="Z45" s="51"/>
      <c r="AA45" s="51"/>
      <c r="AB45" s="51"/>
    </row>
    <row r="46" spans="1:28" ht="23.25" customHeight="1" x14ac:dyDescent="0.4">
      <c r="A46" s="1828" t="s">
        <v>168</v>
      </c>
      <c r="B46" s="1833" t="s">
        <v>563</v>
      </c>
      <c r="C46" s="53" t="s">
        <v>143</v>
      </c>
      <c r="D46" s="155">
        <v>7</v>
      </c>
      <c r="E46" s="35" t="s">
        <v>73</v>
      </c>
      <c r="F46" s="35" t="s">
        <v>73</v>
      </c>
      <c r="G46" s="35" t="s">
        <v>73</v>
      </c>
      <c r="H46" s="35">
        <v>1</v>
      </c>
      <c r="I46" s="35" t="s">
        <v>73</v>
      </c>
      <c r="J46" s="35" t="s">
        <v>73</v>
      </c>
      <c r="K46" s="35" t="s">
        <v>73</v>
      </c>
      <c r="L46" s="35" t="s">
        <v>73</v>
      </c>
      <c r="M46" s="36">
        <v>1</v>
      </c>
      <c r="Z46" s="51"/>
      <c r="AA46" s="51"/>
      <c r="AB46" s="51"/>
    </row>
    <row r="47" spans="1:28" ht="23.25" customHeight="1" x14ac:dyDescent="0.4">
      <c r="A47" s="1824"/>
      <c r="B47" s="1826"/>
      <c r="C47" s="34" t="s">
        <v>93</v>
      </c>
      <c r="D47" s="245">
        <v>7</v>
      </c>
      <c r="E47" s="37" t="s">
        <v>73</v>
      </c>
      <c r="F47" s="37" t="s">
        <v>73</v>
      </c>
      <c r="G47" s="37" t="s">
        <v>73</v>
      </c>
      <c r="H47" s="37">
        <v>1</v>
      </c>
      <c r="I47" s="37" t="s">
        <v>73</v>
      </c>
      <c r="J47" s="37" t="s">
        <v>73</v>
      </c>
      <c r="K47" s="37" t="s">
        <v>73</v>
      </c>
      <c r="L47" s="37" t="s">
        <v>73</v>
      </c>
      <c r="M47" s="33">
        <v>1</v>
      </c>
      <c r="Z47" s="51"/>
      <c r="AA47" s="51"/>
      <c r="AB47" s="51"/>
    </row>
    <row r="48" spans="1:28" ht="23.25" customHeight="1" x14ac:dyDescent="0.4">
      <c r="A48" s="1834" t="s">
        <v>155</v>
      </c>
      <c r="B48" s="1833" t="s">
        <v>443</v>
      </c>
      <c r="C48" s="53" t="s">
        <v>143</v>
      </c>
      <c r="D48" s="155">
        <v>512</v>
      </c>
      <c r="E48" s="35">
        <v>10</v>
      </c>
      <c r="F48" s="35">
        <v>26</v>
      </c>
      <c r="G48" s="35">
        <v>42</v>
      </c>
      <c r="H48" s="35">
        <v>86</v>
      </c>
      <c r="I48" s="35">
        <v>7</v>
      </c>
      <c r="J48" s="35">
        <v>7</v>
      </c>
      <c r="K48" s="35" t="s">
        <v>73</v>
      </c>
      <c r="L48" s="35">
        <v>16</v>
      </c>
      <c r="M48" s="36">
        <v>16</v>
      </c>
      <c r="Z48" s="51"/>
      <c r="AA48" s="51"/>
      <c r="AB48" s="51"/>
    </row>
    <row r="49" spans="1:13" s="48" customFormat="1" ht="23.25" customHeight="1" x14ac:dyDescent="0.4">
      <c r="A49" s="1828"/>
      <c r="B49" s="1833"/>
      <c r="C49" s="53" t="s">
        <v>93</v>
      </c>
      <c r="D49" s="155">
        <v>512</v>
      </c>
      <c r="E49" s="35">
        <v>10</v>
      </c>
      <c r="F49" s="35">
        <v>26</v>
      </c>
      <c r="G49" s="35">
        <v>42</v>
      </c>
      <c r="H49" s="35">
        <v>86</v>
      </c>
      <c r="I49" s="35">
        <v>7</v>
      </c>
      <c r="J49" s="35">
        <v>7</v>
      </c>
      <c r="K49" s="37" t="s">
        <v>73</v>
      </c>
      <c r="L49" s="35">
        <v>16</v>
      </c>
      <c r="M49" s="36">
        <v>16</v>
      </c>
    </row>
    <row r="50" spans="1:13" s="48" customFormat="1" ht="23.25" customHeight="1" x14ac:dyDescent="0.4">
      <c r="A50" s="1823" t="s">
        <v>170</v>
      </c>
      <c r="B50" s="1825" t="s">
        <v>444</v>
      </c>
      <c r="C50" s="250" t="s">
        <v>143</v>
      </c>
      <c r="D50" s="253">
        <v>237</v>
      </c>
      <c r="E50" s="251">
        <v>7</v>
      </c>
      <c r="F50" s="251">
        <v>12</v>
      </c>
      <c r="G50" s="251">
        <v>14</v>
      </c>
      <c r="H50" s="251">
        <v>31</v>
      </c>
      <c r="I50" s="251">
        <v>2</v>
      </c>
      <c r="J50" s="251">
        <v>2</v>
      </c>
      <c r="K50" s="35" t="s">
        <v>73</v>
      </c>
      <c r="L50" s="251">
        <v>6</v>
      </c>
      <c r="M50" s="252">
        <v>8</v>
      </c>
    </row>
    <row r="51" spans="1:13" s="48" customFormat="1" ht="23.25" customHeight="1" x14ac:dyDescent="0.4">
      <c r="A51" s="1824"/>
      <c r="B51" s="1826"/>
      <c r="C51" s="34" t="s">
        <v>93</v>
      </c>
      <c r="D51" s="245">
        <v>237</v>
      </c>
      <c r="E51" s="37">
        <v>7</v>
      </c>
      <c r="F51" s="37">
        <v>12</v>
      </c>
      <c r="G51" s="37">
        <v>14</v>
      </c>
      <c r="H51" s="37">
        <v>31</v>
      </c>
      <c r="I51" s="37">
        <v>2</v>
      </c>
      <c r="J51" s="37">
        <v>2</v>
      </c>
      <c r="K51" s="37" t="s">
        <v>73</v>
      </c>
      <c r="L51" s="37">
        <v>6</v>
      </c>
      <c r="M51" s="33">
        <v>8</v>
      </c>
    </row>
    <row r="52" spans="1:13" s="48" customFormat="1" ht="23.25" customHeight="1" x14ac:dyDescent="0.4">
      <c r="A52" s="1834" t="s">
        <v>171</v>
      </c>
      <c r="B52" s="1833" t="s">
        <v>564</v>
      </c>
      <c r="C52" s="53" t="s">
        <v>143</v>
      </c>
      <c r="D52" s="155">
        <v>102</v>
      </c>
      <c r="E52" s="35">
        <v>3</v>
      </c>
      <c r="F52" s="35">
        <v>9</v>
      </c>
      <c r="G52" s="35">
        <v>6</v>
      </c>
      <c r="H52" s="35">
        <v>6</v>
      </c>
      <c r="I52" s="35" t="s">
        <v>73</v>
      </c>
      <c r="J52" s="35" t="s">
        <v>73</v>
      </c>
      <c r="K52" s="35" t="s">
        <v>73</v>
      </c>
      <c r="L52" s="35">
        <v>5</v>
      </c>
      <c r="M52" s="36">
        <v>4</v>
      </c>
    </row>
    <row r="53" spans="1:13" s="48" customFormat="1" ht="23.25" customHeight="1" x14ac:dyDescent="0.4">
      <c r="A53" s="1828"/>
      <c r="B53" s="1833"/>
      <c r="C53" s="53" t="s">
        <v>93</v>
      </c>
      <c r="D53" s="155">
        <v>102</v>
      </c>
      <c r="E53" s="35">
        <v>3</v>
      </c>
      <c r="F53" s="35">
        <v>9</v>
      </c>
      <c r="G53" s="35">
        <v>6</v>
      </c>
      <c r="H53" s="35">
        <v>6</v>
      </c>
      <c r="I53" s="37" t="s">
        <v>73</v>
      </c>
      <c r="J53" s="37" t="s">
        <v>73</v>
      </c>
      <c r="K53" s="37" t="s">
        <v>73</v>
      </c>
      <c r="L53" s="35">
        <v>5</v>
      </c>
      <c r="M53" s="36">
        <v>4</v>
      </c>
    </row>
    <row r="54" spans="1:13" s="48" customFormat="1" ht="23.25" customHeight="1" x14ac:dyDescent="0.4">
      <c r="A54" s="1823" t="s">
        <v>156</v>
      </c>
      <c r="B54" s="1825" t="s">
        <v>565</v>
      </c>
      <c r="C54" s="250" t="s">
        <v>143</v>
      </c>
      <c r="D54" s="253">
        <v>1001</v>
      </c>
      <c r="E54" s="251">
        <v>19</v>
      </c>
      <c r="F54" s="251">
        <v>51</v>
      </c>
      <c r="G54" s="251">
        <v>58</v>
      </c>
      <c r="H54" s="251">
        <v>128</v>
      </c>
      <c r="I54" s="251">
        <v>7</v>
      </c>
      <c r="J54" s="251">
        <v>7</v>
      </c>
      <c r="K54" s="35" t="s">
        <v>73</v>
      </c>
      <c r="L54" s="251">
        <v>31</v>
      </c>
      <c r="M54" s="252">
        <v>33</v>
      </c>
    </row>
    <row r="55" spans="1:13" s="48" customFormat="1" ht="23.25" customHeight="1" x14ac:dyDescent="0.4">
      <c r="A55" s="1824"/>
      <c r="B55" s="1826"/>
      <c r="C55" s="34" t="s">
        <v>144</v>
      </c>
      <c r="D55" s="245">
        <v>1001</v>
      </c>
      <c r="E55" s="37">
        <v>19</v>
      </c>
      <c r="F55" s="37">
        <v>51</v>
      </c>
      <c r="G55" s="37">
        <v>58</v>
      </c>
      <c r="H55" s="37">
        <v>128</v>
      </c>
      <c r="I55" s="37">
        <v>7</v>
      </c>
      <c r="J55" s="37">
        <v>7</v>
      </c>
      <c r="K55" s="37" t="s">
        <v>73</v>
      </c>
      <c r="L55" s="37">
        <v>31</v>
      </c>
      <c r="M55" s="33">
        <v>33</v>
      </c>
    </row>
    <row r="56" spans="1:13" s="48" customFormat="1" ht="23.25" customHeight="1" x14ac:dyDescent="0.4">
      <c r="A56" s="1834" t="s">
        <v>172</v>
      </c>
      <c r="B56" s="1833" t="s">
        <v>222</v>
      </c>
      <c r="C56" s="53" t="s">
        <v>143</v>
      </c>
      <c r="D56" s="155">
        <v>176</v>
      </c>
      <c r="E56" s="35">
        <v>2</v>
      </c>
      <c r="F56" s="35">
        <v>13</v>
      </c>
      <c r="G56" s="35">
        <v>14</v>
      </c>
      <c r="H56" s="35">
        <v>17</v>
      </c>
      <c r="I56" s="976">
        <v>1</v>
      </c>
      <c r="J56" s="976">
        <v>1</v>
      </c>
      <c r="K56" s="976" t="s">
        <v>73</v>
      </c>
      <c r="L56" s="35">
        <v>12</v>
      </c>
      <c r="M56" s="36">
        <v>5</v>
      </c>
    </row>
    <row r="57" spans="1:13" s="48" customFormat="1" ht="23.25" customHeight="1" x14ac:dyDescent="0.4">
      <c r="A57" s="1834"/>
      <c r="B57" s="1833"/>
      <c r="C57" s="53" t="s">
        <v>144</v>
      </c>
      <c r="D57" s="155">
        <v>113</v>
      </c>
      <c r="E57" s="35">
        <v>1</v>
      </c>
      <c r="F57" s="35">
        <v>9</v>
      </c>
      <c r="G57" s="35">
        <v>9</v>
      </c>
      <c r="H57" s="35">
        <v>10</v>
      </c>
      <c r="I57" s="35">
        <v>1</v>
      </c>
      <c r="J57" s="35">
        <v>1</v>
      </c>
      <c r="K57" s="35" t="s">
        <v>73</v>
      </c>
      <c r="L57" s="35">
        <v>7</v>
      </c>
      <c r="M57" s="36">
        <v>4</v>
      </c>
    </row>
    <row r="58" spans="1:13" s="48" customFormat="1" ht="23.25" customHeight="1" x14ac:dyDescent="0.4">
      <c r="A58" s="1828"/>
      <c r="B58" s="1833"/>
      <c r="C58" s="53" t="s">
        <v>93</v>
      </c>
      <c r="D58" s="155">
        <v>63</v>
      </c>
      <c r="E58" s="35">
        <v>1</v>
      </c>
      <c r="F58" s="35">
        <v>4</v>
      </c>
      <c r="G58" s="35">
        <v>5</v>
      </c>
      <c r="H58" s="35">
        <v>7</v>
      </c>
      <c r="I58" s="977" t="s">
        <v>73</v>
      </c>
      <c r="J58" s="977" t="s">
        <v>73</v>
      </c>
      <c r="K58" s="977" t="s">
        <v>73</v>
      </c>
      <c r="L58" s="35">
        <v>5</v>
      </c>
      <c r="M58" s="36">
        <v>1</v>
      </c>
    </row>
    <row r="59" spans="1:13" s="48" customFormat="1" ht="23.25" customHeight="1" x14ac:dyDescent="0.4">
      <c r="A59" s="1823" t="s">
        <v>174</v>
      </c>
      <c r="B59" s="1825" t="s">
        <v>223</v>
      </c>
      <c r="C59" s="250" t="s">
        <v>143</v>
      </c>
      <c r="D59" s="253">
        <v>83</v>
      </c>
      <c r="E59" s="976" t="s">
        <v>73</v>
      </c>
      <c r="F59" s="251">
        <v>3</v>
      </c>
      <c r="G59" s="251">
        <v>3</v>
      </c>
      <c r="H59" s="251">
        <v>8</v>
      </c>
      <c r="I59" s="976" t="s">
        <v>73</v>
      </c>
      <c r="J59" s="976" t="s">
        <v>73</v>
      </c>
      <c r="K59" s="976" t="s">
        <v>73</v>
      </c>
      <c r="L59" s="251">
        <v>7</v>
      </c>
      <c r="M59" s="252">
        <v>2</v>
      </c>
    </row>
    <row r="60" spans="1:13" s="48" customFormat="1" ht="23.25" customHeight="1" x14ac:dyDescent="0.4">
      <c r="A60" s="1828"/>
      <c r="B60" s="1833"/>
      <c r="C60" s="53" t="s">
        <v>144</v>
      </c>
      <c r="D60" s="155">
        <v>58</v>
      </c>
      <c r="E60" s="35" t="s">
        <v>73</v>
      </c>
      <c r="F60" s="35">
        <v>1</v>
      </c>
      <c r="G60" s="35">
        <v>2</v>
      </c>
      <c r="H60" s="35">
        <v>6</v>
      </c>
      <c r="I60" s="35" t="s">
        <v>73</v>
      </c>
      <c r="J60" s="35" t="s">
        <v>73</v>
      </c>
      <c r="K60" s="35" t="s">
        <v>73</v>
      </c>
      <c r="L60" s="35">
        <v>3</v>
      </c>
      <c r="M60" s="36">
        <v>1</v>
      </c>
    </row>
    <row r="61" spans="1:13" s="48" customFormat="1" ht="23.25" customHeight="1" x14ac:dyDescent="0.4">
      <c r="A61" s="1824"/>
      <c r="B61" s="1826"/>
      <c r="C61" s="34" t="s">
        <v>93</v>
      </c>
      <c r="D61" s="245">
        <v>25</v>
      </c>
      <c r="E61" s="977" t="s">
        <v>73</v>
      </c>
      <c r="F61" s="37">
        <v>2</v>
      </c>
      <c r="G61" s="37">
        <v>1</v>
      </c>
      <c r="H61" s="37">
        <v>2</v>
      </c>
      <c r="I61" s="977" t="s">
        <v>73</v>
      </c>
      <c r="J61" s="977" t="s">
        <v>73</v>
      </c>
      <c r="K61" s="977" t="s">
        <v>73</v>
      </c>
      <c r="L61" s="37">
        <v>4</v>
      </c>
      <c r="M61" s="33">
        <v>1</v>
      </c>
    </row>
    <row r="62" spans="1:13" s="48" customFormat="1" ht="23.25" customHeight="1" x14ac:dyDescent="0.4">
      <c r="A62" s="1834" t="s">
        <v>176</v>
      </c>
      <c r="B62" s="1833" t="s">
        <v>224</v>
      </c>
      <c r="C62" s="53" t="s">
        <v>143</v>
      </c>
      <c r="D62" s="155">
        <v>157</v>
      </c>
      <c r="E62" s="35">
        <v>2</v>
      </c>
      <c r="F62" s="35">
        <v>11</v>
      </c>
      <c r="G62" s="35">
        <v>5</v>
      </c>
      <c r="H62" s="35">
        <v>22</v>
      </c>
      <c r="I62" s="35">
        <v>3</v>
      </c>
      <c r="J62" s="35">
        <v>3</v>
      </c>
      <c r="K62" s="976" t="s">
        <v>73</v>
      </c>
      <c r="L62" s="35">
        <v>4</v>
      </c>
      <c r="M62" s="36">
        <v>6</v>
      </c>
    </row>
    <row r="63" spans="1:13" s="48" customFormat="1" ht="23.25" customHeight="1" x14ac:dyDescent="0.4">
      <c r="A63" s="1834"/>
      <c r="B63" s="1833"/>
      <c r="C63" s="53" t="s">
        <v>144</v>
      </c>
      <c r="D63" s="155">
        <v>79</v>
      </c>
      <c r="E63" s="35">
        <v>1</v>
      </c>
      <c r="F63" s="35">
        <v>10</v>
      </c>
      <c r="G63" s="35">
        <v>3</v>
      </c>
      <c r="H63" s="35">
        <v>17</v>
      </c>
      <c r="I63" s="35">
        <v>1</v>
      </c>
      <c r="J63" s="35">
        <v>1</v>
      </c>
      <c r="K63" s="35" t="s">
        <v>73</v>
      </c>
      <c r="L63" s="35">
        <v>2</v>
      </c>
      <c r="M63" s="36">
        <v>1</v>
      </c>
    </row>
    <row r="64" spans="1:13" s="48" customFormat="1" ht="23.25" customHeight="1" x14ac:dyDescent="0.4">
      <c r="A64" s="1828"/>
      <c r="B64" s="1833"/>
      <c r="C64" s="53" t="s">
        <v>93</v>
      </c>
      <c r="D64" s="155">
        <v>78</v>
      </c>
      <c r="E64" s="35">
        <v>1</v>
      </c>
      <c r="F64" s="35">
        <v>1</v>
      </c>
      <c r="G64" s="35">
        <v>2</v>
      </c>
      <c r="H64" s="35">
        <v>5</v>
      </c>
      <c r="I64" s="35">
        <v>2</v>
      </c>
      <c r="J64" s="35">
        <v>2</v>
      </c>
      <c r="K64" s="977" t="s">
        <v>73</v>
      </c>
      <c r="L64" s="35">
        <v>2</v>
      </c>
      <c r="M64" s="36">
        <v>5</v>
      </c>
    </row>
    <row r="65" spans="1:28" s="48" customFormat="1" ht="23.25" customHeight="1" x14ac:dyDescent="0.4">
      <c r="A65" s="1823" t="s">
        <v>178</v>
      </c>
      <c r="B65" s="1825" t="s">
        <v>325</v>
      </c>
      <c r="C65" s="250" t="s">
        <v>143</v>
      </c>
      <c r="D65" s="253">
        <v>237</v>
      </c>
      <c r="E65" s="251">
        <v>1</v>
      </c>
      <c r="F65" s="251">
        <v>15</v>
      </c>
      <c r="G65" s="251">
        <v>9</v>
      </c>
      <c r="H65" s="251">
        <v>32</v>
      </c>
      <c r="I65" s="251">
        <v>1</v>
      </c>
      <c r="J65" s="251">
        <v>1</v>
      </c>
      <c r="K65" s="976" t="s">
        <v>73</v>
      </c>
      <c r="L65" s="251">
        <v>11</v>
      </c>
      <c r="M65" s="252">
        <v>7</v>
      </c>
    </row>
    <row r="66" spans="1:28" s="48" customFormat="1" ht="23.25" customHeight="1" x14ac:dyDescent="0.4">
      <c r="A66" s="1828"/>
      <c r="B66" s="1833"/>
      <c r="C66" s="53" t="s">
        <v>144</v>
      </c>
      <c r="D66" s="155">
        <v>37</v>
      </c>
      <c r="E66" s="35">
        <v>1</v>
      </c>
      <c r="F66" s="35">
        <v>2</v>
      </c>
      <c r="G66" s="35">
        <v>2</v>
      </c>
      <c r="H66" s="35">
        <v>3</v>
      </c>
      <c r="I66" s="35" t="s">
        <v>73</v>
      </c>
      <c r="J66" s="35" t="s">
        <v>73</v>
      </c>
      <c r="K66" s="35" t="s">
        <v>73</v>
      </c>
      <c r="L66" s="35" t="s">
        <v>73</v>
      </c>
      <c r="M66" s="36">
        <v>1</v>
      </c>
    </row>
    <row r="67" spans="1:28" s="48" customFormat="1" ht="23.25" customHeight="1" x14ac:dyDescent="0.4">
      <c r="A67" s="1824"/>
      <c r="B67" s="1826"/>
      <c r="C67" s="34" t="s">
        <v>93</v>
      </c>
      <c r="D67" s="245">
        <v>200</v>
      </c>
      <c r="E67" s="37" t="s">
        <v>73</v>
      </c>
      <c r="F67" s="37">
        <v>13</v>
      </c>
      <c r="G67" s="37">
        <v>7</v>
      </c>
      <c r="H67" s="37">
        <v>29</v>
      </c>
      <c r="I67" s="37">
        <v>1</v>
      </c>
      <c r="J67" s="37">
        <v>1</v>
      </c>
      <c r="K67" s="977" t="s">
        <v>73</v>
      </c>
      <c r="L67" s="37">
        <v>11</v>
      </c>
      <c r="M67" s="33">
        <v>6</v>
      </c>
    </row>
    <row r="68" spans="1:28" s="48" customFormat="1" ht="23.25" customHeight="1" x14ac:dyDescent="0.4">
      <c r="A68" s="1834" t="s">
        <v>180</v>
      </c>
      <c r="B68" s="1833" t="s">
        <v>225</v>
      </c>
      <c r="C68" s="53" t="s">
        <v>143</v>
      </c>
      <c r="D68" s="155">
        <v>136</v>
      </c>
      <c r="E68" s="35">
        <v>1</v>
      </c>
      <c r="F68" s="35">
        <v>9</v>
      </c>
      <c r="G68" s="35">
        <v>6</v>
      </c>
      <c r="H68" s="35">
        <v>23</v>
      </c>
      <c r="I68" s="35">
        <v>1</v>
      </c>
      <c r="J68" s="35">
        <v>1</v>
      </c>
      <c r="K68" s="976" t="s">
        <v>73</v>
      </c>
      <c r="L68" s="35">
        <v>7</v>
      </c>
      <c r="M68" s="36">
        <v>3</v>
      </c>
    </row>
    <row r="69" spans="1:28" s="48" customFormat="1" ht="23.25" customHeight="1" x14ac:dyDescent="0.4">
      <c r="A69" s="1834"/>
      <c r="B69" s="1833"/>
      <c r="C69" s="53" t="s">
        <v>144</v>
      </c>
      <c r="D69" s="155">
        <v>79</v>
      </c>
      <c r="E69" s="35" t="s">
        <v>73</v>
      </c>
      <c r="F69" s="35">
        <v>4</v>
      </c>
      <c r="G69" s="35">
        <v>4</v>
      </c>
      <c r="H69" s="35">
        <v>13</v>
      </c>
      <c r="I69" s="35">
        <v>1</v>
      </c>
      <c r="J69" s="35">
        <v>1</v>
      </c>
      <c r="K69" s="35" t="s">
        <v>73</v>
      </c>
      <c r="L69" s="35">
        <v>6</v>
      </c>
      <c r="M69" s="36">
        <v>1</v>
      </c>
    </row>
    <row r="70" spans="1:28" s="48" customFormat="1" ht="23.25" customHeight="1" x14ac:dyDescent="0.4">
      <c r="A70" s="1828"/>
      <c r="B70" s="1833"/>
      <c r="C70" s="53" t="s">
        <v>93</v>
      </c>
      <c r="D70" s="155">
        <v>57</v>
      </c>
      <c r="E70" s="35">
        <v>1</v>
      </c>
      <c r="F70" s="35">
        <v>5</v>
      </c>
      <c r="G70" s="35">
        <v>2</v>
      </c>
      <c r="H70" s="35">
        <v>10</v>
      </c>
      <c r="I70" s="977" t="s">
        <v>73</v>
      </c>
      <c r="J70" s="977" t="s">
        <v>73</v>
      </c>
      <c r="K70" s="977" t="s">
        <v>73</v>
      </c>
      <c r="L70" s="35">
        <v>1</v>
      </c>
      <c r="M70" s="36">
        <v>2</v>
      </c>
    </row>
    <row r="71" spans="1:28" s="48" customFormat="1" ht="23.25" customHeight="1" x14ac:dyDescent="0.4">
      <c r="A71" s="1823" t="s">
        <v>182</v>
      </c>
      <c r="B71" s="1825" t="s">
        <v>226</v>
      </c>
      <c r="C71" s="250" t="s">
        <v>143</v>
      </c>
      <c r="D71" s="253">
        <v>210</v>
      </c>
      <c r="E71" s="251">
        <v>5</v>
      </c>
      <c r="F71" s="251">
        <v>18</v>
      </c>
      <c r="G71" s="251">
        <v>4</v>
      </c>
      <c r="H71" s="251">
        <v>27</v>
      </c>
      <c r="I71" s="364">
        <v>2</v>
      </c>
      <c r="J71" s="364">
        <v>2</v>
      </c>
      <c r="K71" s="976" t="s">
        <v>73</v>
      </c>
      <c r="L71" s="251">
        <v>12</v>
      </c>
      <c r="M71" s="252">
        <v>6</v>
      </c>
    </row>
    <row r="72" spans="1:28" ht="23.25" customHeight="1" x14ac:dyDescent="0.4">
      <c r="A72" s="1828"/>
      <c r="B72" s="1833"/>
      <c r="C72" s="53" t="s">
        <v>144</v>
      </c>
      <c r="D72" s="155">
        <v>114</v>
      </c>
      <c r="E72" s="35">
        <v>4</v>
      </c>
      <c r="F72" s="35">
        <v>11</v>
      </c>
      <c r="G72" s="35">
        <v>2</v>
      </c>
      <c r="H72" s="35">
        <v>16</v>
      </c>
      <c r="I72" s="35">
        <v>2</v>
      </c>
      <c r="J72" s="35">
        <v>2</v>
      </c>
      <c r="K72" s="35" t="s">
        <v>73</v>
      </c>
      <c r="L72" s="35">
        <v>8</v>
      </c>
      <c r="M72" s="36">
        <v>3</v>
      </c>
      <c r="Z72" s="51"/>
      <c r="AA72" s="51"/>
      <c r="AB72" s="51"/>
    </row>
    <row r="73" spans="1:28" ht="23.25" customHeight="1" x14ac:dyDescent="0.4">
      <c r="A73" s="1824"/>
      <c r="B73" s="1826"/>
      <c r="C73" s="34" t="s">
        <v>93</v>
      </c>
      <c r="D73" s="245">
        <v>96</v>
      </c>
      <c r="E73" s="37">
        <v>1</v>
      </c>
      <c r="F73" s="37">
        <v>7</v>
      </c>
      <c r="G73" s="37">
        <v>2</v>
      </c>
      <c r="H73" s="37">
        <v>11</v>
      </c>
      <c r="I73" s="37">
        <v>0</v>
      </c>
      <c r="J73" s="37"/>
      <c r="K73" s="977" t="s">
        <v>73</v>
      </c>
      <c r="L73" s="37">
        <v>4</v>
      </c>
      <c r="M73" s="33">
        <v>3</v>
      </c>
      <c r="Z73" s="51"/>
      <c r="AA73" s="51"/>
      <c r="AB73" s="51"/>
    </row>
    <row r="74" spans="1:28" ht="23.25" customHeight="1" x14ac:dyDescent="0.4">
      <c r="A74" s="1834"/>
      <c r="B74" s="1833" t="s">
        <v>622</v>
      </c>
      <c r="C74" s="53" t="s">
        <v>143</v>
      </c>
      <c r="D74" s="155">
        <v>785</v>
      </c>
      <c r="E74" s="35">
        <v>9</v>
      </c>
      <c r="F74" s="35">
        <v>47</v>
      </c>
      <c r="G74" s="35">
        <v>45</v>
      </c>
      <c r="H74" s="35">
        <v>96</v>
      </c>
      <c r="I74" s="35">
        <v>11</v>
      </c>
      <c r="J74" s="35">
        <v>11</v>
      </c>
      <c r="K74" s="976" t="s">
        <v>73</v>
      </c>
      <c r="L74" s="35">
        <v>27</v>
      </c>
      <c r="M74" s="36">
        <v>47</v>
      </c>
      <c r="N74" s="88"/>
      <c r="O74" s="88"/>
      <c r="Z74" s="51"/>
      <c r="AA74" s="51"/>
      <c r="AB74" s="51"/>
    </row>
    <row r="75" spans="1:28" ht="23.25" customHeight="1" x14ac:dyDescent="0.4">
      <c r="A75" s="1834"/>
      <c r="B75" s="1833"/>
      <c r="C75" s="53" t="s">
        <v>144</v>
      </c>
      <c r="D75" s="155">
        <v>449</v>
      </c>
      <c r="E75" s="35">
        <v>5</v>
      </c>
      <c r="F75" s="35">
        <v>29</v>
      </c>
      <c r="G75" s="35">
        <v>21</v>
      </c>
      <c r="H75" s="35">
        <v>59</v>
      </c>
      <c r="I75" s="35">
        <v>9</v>
      </c>
      <c r="J75" s="35">
        <v>9</v>
      </c>
      <c r="K75" s="35" t="s">
        <v>73</v>
      </c>
      <c r="L75" s="35">
        <v>18</v>
      </c>
      <c r="M75" s="36">
        <v>21</v>
      </c>
    </row>
    <row r="76" spans="1:28" ht="23.25" customHeight="1" thickBot="1" x14ac:dyDescent="0.45">
      <c r="A76" s="1872"/>
      <c r="B76" s="1873"/>
      <c r="C76" s="189" t="s">
        <v>93</v>
      </c>
      <c r="D76" s="254">
        <v>336</v>
      </c>
      <c r="E76" s="190">
        <v>4</v>
      </c>
      <c r="F76" s="190">
        <v>18</v>
      </c>
      <c r="G76" s="190">
        <v>24</v>
      </c>
      <c r="H76" s="190">
        <v>37</v>
      </c>
      <c r="I76" s="190">
        <v>2</v>
      </c>
      <c r="J76" s="190">
        <v>2</v>
      </c>
      <c r="K76" s="977" t="s">
        <v>73</v>
      </c>
      <c r="L76" s="190">
        <v>9</v>
      </c>
      <c r="M76" s="187">
        <v>26</v>
      </c>
    </row>
    <row r="77" spans="1:28" ht="18.600000000000001" thickTop="1" x14ac:dyDescent="0.35">
      <c r="A77" s="191" t="s">
        <v>237</v>
      </c>
      <c r="B77" s="191"/>
      <c r="C77" s="191"/>
      <c r="D77" s="191"/>
      <c r="E77" s="191"/>
      <c r="F77" s="191"/>
      <c r="G77" s="191"/>
      <c r="H77" s="191"/>
      <c r="I77" s="191"/>
      <c r="J77" s="191"/>
      <c r="K77" s="191"/>
      <c r="L77" s="191"/>
      <c r="M77" s="192"/>
    </row>
    <row r="78" spans="1:28" x14ac:dyDescent="0.35">
      <c r="A78" s="1862" t="s">
        <v>235</v>
      </c>
      <c r="B78" s="1862"/>
      <c r="C78" s="1862"/>
      <c r="D78" s="1862"/>
      <c r="E78" s="1862"/>
      <c r="F78" s="1862"/>
      <c r="G78" s="1862"/>
      <c r="H78" s="1862"/>
      <c r="I78" s="1862"/>
      <c r="J78" s="1862"/>
      <c r="K78" s="1862"/>
      <c r="L78" s="1862"/>
      <c r="M78" s="1862"/>
    </row>
  </sheetData>
  <mergeCells count="75">
    <mergeCell ref="B74:B76"/>
    <mergeCell ref="A59:A61"/>
    <mergeCell ref="B9:B11"/>
    <mergeCell ref="A9:A11"/>
    <mergeCell ref="A12:A14"/>
    <mergeCell ref="B12:B14"/>
    <mergeCell ref="A15:A17"/>
    <mergeCell ref="B15:B17"/>
    <mergeCell ref="A18:A20"/>
    <mergeCell ref="B18:B20"/>
    <mergeCell ref="A21:A23"/>
    <mergeCell ref="B21:B23"/>
    <mergeCell ref="A24:A26"/>
    <mergeCell ref="B24:B26"/>
    <mergeCell ref="A36:A38"/>
    <mergeCell ref="B36:B38"/>
    <mergeCell ref="A65:A67"/>
    <mergeCell ref="B65:B67"/>
    <mergeCell ref="A78:M78"/>
    <mergeCell ref="D43:D45"/>
    <mergeCell ref="F44:F45"/>
    <mergeCell ref="G44:G45"/>
    <mergeCell ref="H44:H45"/>
    <mergeCell ref="M44:M45"/>
    <mergeCell ref="E43:M43"/>
    <mergeCell ref="E44:E45"/>
    <mergeCell ref="I44:K44"/>
    <mergeCell ref="A68:A70"/>
    <mergeCell ref="B68:B70"/>
    <mergeCell ref="A71:A73"/>
    <mergeCell ref="B71:B73"/>
    <mergeCell ref="A74:A76"/>
    <mergeCell ref="A56:A58"/>
    <mergeCell ref="B56:B58"/>
    <mergeCell ref="B59:B61"/>
    <mergeCell ref="A62:A64"/>
    <mergeCell ref="B62:B64"/>
    <mergeCell ref="A50:A51"/>
    <mergeCell ref="B50:B51"/>
    <mergeCell ref="A52:A53"/>
    <mergeCell ref="B52:B53"/>
    <mergeCell ref="A54:A55"/>
    <mergeCell ref="B54:B55"/>
    <mergeCell ref="L44:L45"/>
    <mergeCell ref="A41:M41"/>
    <mergeCell ref="A46:A47"/>
    <mergeCell ref="B46:B47"/>
    <mergeCell ref="A48:A49"/>
    <mergeCell ref="B48:B49"/>
    <mergeCell ref="A43:A45"/>
    <mergeCell ref="B43:B45"/>
    <mergeCell ref="C43:C45"/>
    <mergeCell ref="A1:M1"/>
    <mergeCell ref="E3:M3"/>
    <mergeCell ref="I4:K4"/>
    <mergeCell ref="L4:L5"/>
    <mergeCell ref="M4:M5"/>
    <mergeCell ref="B3:B5"/>
    <mergeCell ref="C3:C5"/>
    <mergeCell ref="D3:D5"/>
    <mergeCell ref="E4:E5"/>
    <mergeCell ref="F4:F5"/>
    <mergeCell ref="G4:G5"/>
    <mergeCell ref="H4:H5"/>
    <mergeCell ref="B6:B8"/>
    <mergeCell ref="A39:A40"/>
    <mergeCell ref="B39:B40"/>
    <mergeCell ref="A3:A5"/>
    <mergeCell ref="A6:A8"/>
    <mergeCell ref="A27:A29"/>
    <mergeCell ref="B27:B29"/>
    <mergeCell ref="A30:A32"/>
    <mergeCell ref="B30:B32"/>
    <mergeCell ref="A33:A35"/>
    <mergeCell ref="B33:B35"/>
  </mergeCells>
  <pageMargins left="0.70866141732283472" right="0.70866141732283472" top="0.74803149606299213" bottom="0.74803149606299213" header="0.31496062992125984" footer="0.31496062992125984"/>
  <pageSetup scale="51" orientation="landscape" r:id="rId1"/>
  <headerFooter>
    <oddFooter>&amp;C13</oddFooter>
  </headerFooter>
  <rowBreaks count="1" manualBreakCount="1">
    <brk id="40" max="12" man="1"/>
  </rowBreaks>
  <colBreaks count="1" manualBreakCount="1">
    <brk id="13" max="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M79"/>
  <sheetViews>
    <sheetView view="pageBreakPreview" topLeftCell="A58" zoomScale="50" zoomScaleNormal="100" zoomScaleSheetLayoutView="50" zoomScalePageLayoutView="60" workbookViewId="0">
      <selection activeCell="L24" sqref="L24"/>
    </sheetView>
  </sheetViews>
  <sheetFormatPr baseColWidth="10" defaultColWidth="11.44140625" defaultRowHeight="13.8" x14ac:dyDescent="0.25"/>
  <cols>
    <col min="1" max="1" width="11.44140625" style="234"/>
    <col min="2" max="2" width="28.6640625" style="115" customWidth="1"/>
    <col min="3" max="3" width="11.44140625" style="234"/>
    <col min="4" max="4" width="20.5546875" style="43" customWidth="1"/>
    <col min="5" max="5" width="21.44140625" style="43" customWidth="1"/>
    <col min="6" max="6" width="21.109375" style="43" customWidth="1"/>
    <col min="7" max="7" width="20.88671875" style="43" customWidth="1"/>
    <col min="8" max="8" width="20.5546875" style="43" customWidth="1"/>
    <col min="9" max="11" width="19.109375" style="43" customWidth="1"/>
    <col min="12" max="12" width="19.6640625" style="43" customWidth="1"/>
    <col min="13" max="15" width="14.33203125" style="43" customWidth="1"/>
    <col min="16" max="16" width="17.109375" style="43" customWidth="1"/>
    <col min="17" max="24" width="14.33203125" style="43" customWidth="1"/>
    <col min="25" max="16384" width="11.44140625" style="43"/>
  </cols>
  <sheetData>
    <row r="1" spans="1:12" ht="54" customHeight="1" x14ac:dyDescent="0.25">
      <c r="A1" s="1812" t="s">
        <v>751</v>
      </c>
      <c r="B1" s="1812"/>
      <c r="C1" s="1812"/>
      <c r="D1" s="1812"/>
      <c r="E1" s="1812"/>
      <c r="F1" s="1812"/>
      <c r="G1" s="1812"/>
      <c r="H1" s="1812"/>
      <c r="I1" s="1812"/>
      <c r="J1" s="1812"/>
      <c r="K1" s="1812"/>
      <c r="L1" s="1812"/>
    </row>
    <row r="2" spans="1:12" ht="14.4" thickBot="1" x14ac:dyDescent="0.3"/>
    <row r="3" spans="1:12" ht="23.25" customHeight="1" x14ac:dyDescent="0.25">
      <c r="A3" s="1875" t="s">
        <v>158</v>
      </c>
      <c r="B3" s="1878" t="s">
        <v>190</v>
      </c>
      <c r="C3" s="1859" t="s">
        <v>134</v>
      </c>
      <c r="D3" s="1883" t="s">
        <v>442</v>
      </c>
      <c r="E3" s="1884"/>
      <c r="F3" s="1884"/>
      <c r="G3" s="1884"/>
      <c r="H3" s="1884"/>
      <c r="I3" s="1884"/>
      <c r="J3" s="1884"/>
      <c r="K3" s="1884"/>
      <c r="L3" s="1884"/>
    </row>
    <row r="4" spans="1:12" ht="23.25" customHeight="1" x14ac:dyDescent="0.25">
      <c r="A4" s="1876"/>
      <c r="B4" s="1879"/>
      <c r="C4" s="1860"/>
      <c r="D4" s="1889" t="s">
        <v>368</v>
      </c>
      <c r="E4" s="1890"/>
      <c r="F4" s="1890"/>
      <c r="G4" s="1890"/>
      <c r="H4" s="1891"/>
      <c r="I4" s="1892" t="s">
        <v>105</v>
      </c>
      <c r="J4" s="1860" t="s">
        <v>106</v>
      </c>
      <c r="K4" s="1885" t="s">
        <v>103</v>
      </c>
      <c r="L4" s="1887" t="s">
        <v>530</v>
      </c>
    </row>
    <row r="5" spans="1:12" ht="23.25" customHeight="1" thickBot="1" x14ac:dyDescent="0.3">
      <c r="A5" s="1877"/>
      <c r="B5" s="1880"/>
      <c r="C5" s="1861"/>
      <c r="D5" s="568" t="s">
        <v>303</v>
      </c>
      <c r="E5" s="568" t="s">
        <v>281</v>
      </c>
      <c r="F5" s="568" t="s">
        <v>529</v>
      </c>
      <c r="G5" s="568" t="s">
        <v>274</v>
      </c>
      <c r="H5" s="469" t="s">
        <v>76</v>
      </c>
      <c r="I5" s="1893"/>
      <c r="J5" s="1861"/>
      <c r="K5" s="1886"/>
      <c r="L5" s="1888"/>
    </row>
    <row r="6" spans="1:12" ht="38.25" customHeight="1" x14ac:dyDescent="0.25">
      <c r="A6" s="390"/>
      <c r="B6" s="1881" t="s">
        <v>85</v>
      </c>
      <c r="C6" s="537" t="s">
        <v>143</v>
      </c>
      <c r="D6" s="154">
        <v>167</v>
      </c>
      <c r="E6" s="154">
        <v>1734</v>
      </c>
      <c r="F6" s="154">
        <v>342</v>
      </c>
      <c r="G6" s="154">
        <v>761</v>
      </c>
      <c r="H6" s="154">
        <v>289</v>
      </c>
      <c r="I6" s="154">
        <v>996</v>
      </c>
      <c r="J6" s="154">
        <v>479</v>
      </c>
      <c r="K6" s="154">
        <v>21</v>
      </c>
      <c r="L6" s="206">
        <v>46</v>
      </c>
    </row>
    <row r="7" spans="1:12" ht="38.25" customHeight="1" x14ac:dyDescent="0.25">
      <c r="A7" s="375"/>
      <c r="B7" s="1881"/>
      <c r="C7" s="373" t="s">
        <v>144</v>
      </c>
      <c r="D7" s="366">
        <v>74</v>
      </c>
      <c r="E7" s="366">
        <v>797</v>
      </c>
      <c r="F7" s="366">
        <v>157</v>
      </c>
      <c r="G7" s="366">
        <v>357</v>
      </c>
      <c r="H7" s="366">
        <v>196</v>
      </c>
      <c r="I7" s="366">
        <v>451</v>
      </c>
      <c r="J7" s="366">
        <v>234</v>
      </c>
      <c r="K7" s="366">
        <v>6</v>
      </c>
      <c r="L7" s="389">
        <v>17</v>
      </c>
    </row>
    <row r="8" spans="1:12" ht="38.25" customHeight="1" x14ac:dyDescent="0.25">
      <c r="A8" s="375"/>
      <c r="B8" s="1882"/>
      <c r="C8" s="374" t="s">
        <v>93</v>
      </c>
      <c r="D8" s="366">
        <v>93</v>
      </c>
      <c r="E8" s="366">
        <v>937</v>
      </c>
      <c r="F8" s="366">
        <v>185</v>
      </c>
      <c r="G8" s="366">
        <v>404</v>
      </c>
      <c r="H8" s="366">
        <v>93</v>
      </c>
      <c r="I8" s="366">
        <v>545</v>
      </c>
      <c r="J8" s="366">
        <v>245</v>
      </c>
      <c r="K8" s="366">
        <v>15</v>
      </c>
      <c r="L8" s="389">
        <v>29</v>
      </c>
    </row>
    <row r="9" spans="1:12" ht="23.25" customHeight="1" x14ac:dyDescent="0.25">
      <c r="A9" s="1823" t="s">
        <v>139</v>
      </c>
      <c r="B9" s="1825" t="s">
        <v>184</v>
      </c>
      <c r="C9" s="255" t="s">
        <v>143</v>
      </c>
      <c r="D9" s="251">
        <v>14</v>
      </c>
      <c r="E9" s="251">
        <v>67</v>
      </c>
      <c r="F9" s="251">
        <v>20</v>
      </c>
      <c r="G9" s="251">
        <v>34</v>
      </c>
      <c r="H9" s="251">
        <v>6</v>
      </c>
      <c r="I9" s="251">
        <v>56</v>
      </c>
      <c r="J9" s="251">
        <v>46</v>
      </c>
      <c r="K9" s="251" t="s">
        <v>73</v>
      </c>
      <c r="L9" s="252">
        <v>8</v>
      </c>
    </row>
    <row r="10" spans="1:12" ht="23.25" customHeight="1" x14ac:dyDescent="0.25">
      <c r="A10" s="1828"/>
      <c r="B10" s="1833"/>
      <c r="C10" s="243" t="s">
        <v>144</v>
      </c>
      <c r="D10" s="35">
        <v>8</v>
      </c>
      <c r="E10" s="35">
        <v>36</v>
      </c>
      <c r="F10" s="35">
        <v>15</v>
      </c>
      <c r="G10" s="35">
        <v>20</v>
      </c>
      <c r="H10" s="35">
        <v>5</v>
      </c>
      <c r="I10" s="35">
        <v>36</v>
      </c>
      <c r="J10" s="35">
        <v>31</v>
      </c>
      <c r="K10" s="35" t="s">
        <v>73</v>
      </c>
      <c r="L10" s="36">
        <v>7</v>
      </c>
    </row>
    <row r="11" spans="1:12" ht="23.25" customHeight="1" x14ac:dyDescent="0.25">
      <c r="A11" s="1824"/>
      <c r="B11" s="1826"/>
      <c r="C11" s="244" t="s">
        <v>93</v>
      </c>
      <c r="D11" s="37">
        <v>6</v>
      </c>
      <c r="E11" s="37">
        <v>31</v>
      </c>
      <c r="F11" s="37">
        <v>5</v>
      </c>
      <c r="G11" s="37">
        <v>14</v>
      </c>
      <c r="H11" s="37">
        <v>1</v>
      </c>
      <c r="I11" s="37">
        <v>20</v>
      </c>
      <c r="J11" s="37">
        <v>15</v>
      </c>
      <c r="K11" s="37" t="s">
        <v>73</v>
      </c>
      <c r="L11" s="33">
        <v>1</v>
      </c>
    </row>
    <row r="12" spans="1:12" ht="23.25" customHeight="1" x14ac:dyDescent="0.25">
      <c r="A12" s="1828" t="s">
        <v>141</v>
      </c>
      <c r="B12" s="1833" t="s">
        <v>185</v>
      </c>
      <c r="C12" s="92" t="s">
        <v>143</v>
      </c>
      <c r="D12" s="35">
        <v>7</v>
      </c>
      <c r="E12" s="35">
        <v>123</v>
      </c>
      <c r="F12" s="35">
        <v>17</v>
      </c>
      <c r="G12" s="35">
        <v>50</v>
      </c>
      <c r="H12" s="35">
        <v>2</v>
      </c>
      <c r="I12" s="35">
        <v>50</v>
      </c>
      <c r="J12" s="35">
        <v>23</v>
      </c>
      <c r="K12" s="251" t="s">
        <v>73</v>
      </c>
      <c r="L12" s="36">
        <v>2</v>
      </c>
    </row>
    <row r="13" spans="1:12" ht="23.25" customHeight="1" x14ac:dyDescent="0.25">
      <c r="A13" s="1828"/>
      <c r="B13" s="1833"/>
      <c r="C13" s="92" t="s">
        <v>144</v>
      </c>
      <c r="D13" s="35">
        <v>4</v>
      </c>
      <c r="E13" s="35">
        <v>57</v>
      </c>
      <c r="F13" s="35">
        <v>10</v>
      </c>
      <c r="G13" s="35">
        <v>26</v>
      </c>
      <c r="H13" s="35">
        <v>1</v>
      </c>
      <c r="I13" s="35">
        <v>22</v>
      </c>
      <c r="J13" s="35">
        <v>10</v>
      </c>
      <c r="K13" s="35" t="s">
        <v>73</v>
      </c>
      <c r="L13" s="36">
        <v>1</v>
      </c>
    </row>
    <row r="14" spans="1:12" ht="23.25" customHeight="1" x14ac:dyDescent="0.25">
      <c r="A14" s="1828"/>
      <c r="B14" s="1833"/>
      <c r="C14" s="92" t="s">
        <v>93</v>
      </c>
      <c r="D14" s="35">
        <v>3</v>
      </c>
      <c r="E14" s="35">
        <v>66</v>
      </c>
      <c r="F14" s="35">
        <v>7</v>
      </c>
      <c r="G14" s="35">
        <v>24</v>
      </c>
      <c r="H14" s="35">
        <v>1</v>
      </c>
      <c r="I14" s="35">
        <v>28</v>
      </c>
      <c r="J14" s="35">
        <v>13</v>
      </c>
      <c r="K14" s="37" t="s">
        <v>73</v>
      </c>
      <c r="L14" s="36">
        <v>1</v>
      </c>
    </row>
    <row r="15" spans="1:12" ht="23.25" customHeight="1" x14ac:dyDescent="0.25">
      <c r="A15" s="1823" t="s">
        <v>159</v>
      </c>
      <c r="B15" s="1825" t="s">
        <v>216</v>
      </c>
      <c r="C15" s="255" t="s">
        <v>143</v>
      </c>
      <c r="D15" s="251">
        <v>3</v>
      </c>
      <c r="E15" s="251">
        <v>41</v>
      </c>
      <c r="F15" s="251">
        <v>11</v>
      </c>
      <c r="G15" s="251">
        <v>18</v>
      </c>
      <c r="H15" s="251">
        <v>1</v>
      </c>
      <c r="I15" s="251">
        <v>21</v>
      </c>
      <c r="J15" s="251">
        <v>11</v>
      </c>
      <c r="K15" s="251" t="s">
        <v>73</v>
      </c>
      <c r="L15" s="365">
        <v>1</v>
      </c>
    </row>
    <row r="16" spans="1:12" ht="23.25" customHeight="1" x14ac:dyDescent="0.25">
      <c r="A16" s="1828"/>
      <c r="B16" s="1833"/>
      <c r="C16" s="243" t="s">
        <v>144</v>
      </c>
      <c r="D16" s="35">
        <v>2</v>
      </c>
      <c r="E16" s="35">
        <v>23</v>
      </c>
      <c r="F16" s="35">
        <v>6</v>
      </c>
      <c r="G16" s="35">
        <v>13</v>
      </c>
      <c r="H16" s="35">
        <v>1</v>
      </c>
      <c r="I16" s="35">
        <v>10</v>
      </c>
      <c r="J16" s="35">
        <v>9</v>
      </c>
      <c r="K16" s="35" t="s">
        <v>73</v>
      </c>
      <c r="L16" s="36">
        <v>1</v>
      </c>
    </row>
    <row r="17" spans="1:12" ht="23.25" customHeight="1" x14ac:dyDescent="0.25">
      <c r="A17" s="1824"/>
      <c r="B17" s="1826"/>
      <c r="C17" s="244" t="s">
        <v>93</v>
      </c>
      <c r="D17" s="37">
        <v>1</v>
      </c>
      <c r="E17" s="37">
        <v>18</v>
      </c>
      <c r="F17" s="37">
        <v>5</v>
      </c>
      <c r="G17" s="37">
        <v>5</v>
      </c>
      <c r="H17" s="37" t="s">
        <v>73</v>
      </c>
      <c r="I17" s="37">
        <v>11</v>
      </c>
      <c r="J17" s="37">
        <v>2</v>
      </c>
      <c r="K17" s="37" t="s">
        <v>73</v>
      </c>
      <c r="L17" s="33" t="s">
        <v>73</v>
      </c>
    </row>
    <row r="18" spans="1:12" ht="23.25" customHeight="1" x14ac:dyDescent="0.25">
      <c r="A18" s="1828" t="s">
        <v>161</v>
      </c>
      <c r="B18" s="1833" t="s">
        <v>217</v>
      </c>
      <c r="C18" s="92" t="s">
        <v>143</v>
      </c>
      <c r="D18" s="35">
        <v>2</v>
      </c>
      <c r="E18" s="35">
        <v>44</v>
      </c>
      <c r="F18" s="35">
        <v>6</v>
      </c>
      <c r="G18" s="35">
        <v>14</v>
      </c>
      <c r="H18" s="251" t="s">
        <v>73</v>
      </c>
      <c r="I18" s="35">
        <v>20</v>
      </c>
      <c r="J18" s="35">
        <v>24</v>
      </c>
      <c r="K18" s="251" t="s">
        <v>73</v>
      </c>
      <c r="L18" s="36">
        <v>1</v>
      </c>
    </row>
    <row r="19" spans="1:12" ht="23.25" customHeight="1" x14ac:dyDescent="0.25">
      <c r="A19" s="1828"/>
      <c r="B19" s="1833"/>
      <c r="C19" s="92" t="s">
        <v>144</v>
      </c>
      <c r="D19" s="35">
        <v>1</v>
      </c>
      <c r="E19" s="35">
        <v>18</v>
      </c>
      <c r="F19" s="35">
        <v>4</v>
      </c>
      <c r="G19" s="35">
        <v>7</v>
      </c>
      <c r="H19" s="35" t="s">
        <v>73</v>
      </c>
      <c r="I19" s="35">
        <v>12</v>
      </c>
      <c r="J19" s="35">
        <v>12</v>
      </c>
      <c r="K19" s="35" t="s">
        <v>73</v>
      </c>
      <c r="L19" s="36" t="s">
        <v>73</v>
      </c>
    </row>
    <row r="20" spans="1:12" ht="23.25" customHeight="1" x14ac:dyDescent="0.25">
      <c r="A20" s="1828"/>
      <c r="B20" s="1833"/>
      <c r="C20" s="92" t="s">
        <v>93</v>
      </c>
      <c r="D20" s="35">
        <v>1</v>
      </c>
      <c r="E20" s="35">
        <v>26</v>
      </c>
      <c r="F20" s="35">
        <v>2</v>
      </c>
      <c r="G20" s="35">
        <v>7</v>
      </c>
      <c r="H20" s="37" t="s">
        <v>73</v>
      </c>
      <c r="I20" s="35">
        <v>8</v>
      </c>
      <c r="J20" s="35">
        <v>12</v>
      </c>
      <c r="K20" s="37" t="s">
        <v>73</v>
      </c>
      <c r="L20" s="36">
        <v>1</v>
      </c>
    </row>
    <row r="21" spans="1:12" ht="23.25" customHeight="1" x14ac:dyDescent="0.25">
      <c r="A21" s="1823" t="s">
        <v>162</v>
      </c>
      <c r="B21" s="1825" t="s">
        <v>218</v>
      </c>
      <c r="C21" s="255" t="s">
        <v>143</v>
      </c>
      <c r="D21" s="251">
        <v>1</v>
      </c>
      <c r="E21" s="251">
        <v>45</v>
      </c>
      <c r="F21" s="251">
        <v>5</v>
      </c>
      <c r="G21" s="251">
        <v>16</v>
      </c>
      <c r="H21" s="251" t="s">
        <v>73</v>
      </c>
      <c r="I21" s="251">
        <v>18</v>
      </c>
      <c r="J21" s="251">
        <v>8</v>
      </c>
      <c r="K21" s="251" t="s">
        <v>73</v>
      </c>
      <c r="L21" s="252" t="s">
        <v>73</v>
      </c>
    </row>
    <row r="22" spans="1:12" ht="23.25" customHeight="1" x14ac:dyDescent="0.25">
      <c r="A22" s="1828"/>
      <c r="B22" s="1833"/>
      <c r="C22" s="243" t="s">
        <v>144</v>
      </c>
      <c r="D22" s="35" t="s">
        <v>73</v>
      </c>
      <c r="E22" s="35">
        <v>16</v>
      </c>
      <c r="F22" s="35">
        <v>3</v>
      </c>
      <c r="G22" s="35">
        <v>10</v>
      </c>
      <c r="H22" s="35" t="s">
        <v>73</v>
      </c>
      <c r="I22" s="35">
        <v>10</v>
      </c>
      <c r="J22" s="35">
        <v>3</v>
      </c>
      <c r="K22" s="35" t="s">
        <v>73</v>
      </c>
      <c r="L22" s="36" t="s">
        <v>73</v>
      </c>
    </row>
    <row r="23" spans="1:12" ht="23.25" customHeight="1" x14ac:dyDescent="0.25">
      <c r="A23" s="1824"/>
      <c r="B23" s="1826"/>
      <c r="C23" s="244" t="s">
        <v>93</v>
      </c>
      <c r="D23" s="37">
        <v>1</v>
      </c>
      <c r="E23" s="37">
        <v>29</v>
      </c>
      <c r="F23" s="37">
        <v>2</v>
      </c>
      <c r="G23" s="37">
        <v>6</v>
      </c>
      <c r="H23" s="37" t="s">
        <v>73</v>
      </c>
      <c r="I23" s="37">
        <v>8</v>
      </c>
      <c r="J23" s="37">
        <v>5</v>
      </c>
      <c r="K23" s="37" t="s">
        <v>73</v>
      </c>
      <c r="L23" s="33" t="s">
        <v>73</v>
      </c>
    </row>
    <row r="24" spans="1:12" ht="23.25" customHeight="1" x14ac:dyDescent="0.25">
      <c r="A24" s="1828" t="s">
        <v>164</v>
      </c>
      <c r="B24" s="1833" t="s">
        <v>219</v>
      </c>
      <c r="C24" s="92" t="s">
        <v>143</v>
      </c>
      <c r="D24" s="251">
        <v>5</v>
      </c>
      <c r="E24" s="35">
        <v>19</v>
      </c>
      <c r="F24" s="35">
        <v>2</v>
      </c>
      <c r="G24" s="35">
        <v>6</v>
      </c>
      <c r="H24" s="251">
        <v>2</v>
      </c>
      <c r="I24" s="35">
        <v>4</v>
      </c>
      <c r="J24" s="35">
        <v>4</v>
      </c>
      <c r="K24" s="251" t="s">
        <v>73</v>
      </c>
      <c r="L24" s="252" t="s">
        <v>73</v>
      </c>
    </row>
    <row r="25" spans="1:12" ht="23.25" customHeight="1" x14ac:dyDescent="0.25">
      <c r="A25" s="1828"/>
      <c r="B25" s="1833"/>
      <c r="C25" s="92" t="s">
        <v>144</v>
      </c>
      <c r="D25" s="35">
        <v>4</v>
      </c>
      <c r="E25" s="35">
        <v>16</v>
      </c>
      <c r="F25" s="35">
        <v>2</v>
      </c>
      <c r="G25" s="35">
        <v>5</v>
      </c>
      <c r="H25" s="35">
        <v>2</v>
      </c>
      <c r="I25" s="35">
        <v>2</v>
      </c>
      <c r="J25" s="35">
        <v>2</v>
      </c>
      <c r="K25" s="35" t="s">
        <v>73</v>
      </c>
      <c r="L25" s="36" t="s">
        <v>73</v>
      </c>
    </row>
    <row r="26" spans="1:12" ht="23.25" customHeight="1" x14ac:dyDescent="0.25">
      <c r="A26" s="1828"/>
      <c r="B26" s="1833"/>
      <c r="C26" s="92" t="s">
        <v>93</v>
      </c>
      <c r="D26" s="37">
        <v>1</v>
      </c>
      <c r="E26" s="35">
        <v>3</v>
      </c>
      <c r="F26" s="35" t="s">
        <v>73</v>
      </c>
      <c r="G26" s="35">
        <v>1</v>
      </c>
      <c r="H26" s="37" t="s">
        <v>73</v>
      </c>
      <c r="I26" s="35">
        <v>2</v>
      </c>
      <c r="J26" s="35">
        <v>2</v>
      </c>
      <c r="K26" s="37" t="s">
        <v>73</v>
      </c>
      <c r="L26" s="33" t="s">
        <v>73</v>
      </c>
    </row>
    <row r="27" spans="1:12" ht="23.25" customHeight="1" x14ac:dyDescent="0.25">
      <c r="A27" s="1823" t="s">
        <v>149</v>
      </c>
      <c r="B27" s="1825" t="s">
        <v>186</v>
      </c>
      <c r="C27" s="255" t="s">
        <v>143</v>
      </c>
      <c r="D27" s="251">
        <v>2</v>
      </c>
      <c r="E27" s="251">
        <v>83</v>
      </c>
      <c r="F27" s="251">
        <v>10</v>
      </c>
      <c r="G27" s="251">
        <v>41</v>
      </c>
      <c r="H27" s="251">
        <v>3</v>
      </c>
      <c r="I27" s="251">
        <v>25</v>
      </c>
      <c r="J27" s="251">
        <v>19</v>
      </c>
      <c r="K27" s="251">
        <v>2</v>
      </c>
      <c r="L27" s="365">
        <v>1</v>
      </c>
    </row>
    <row r="28" spans="1:12" ht="23.25" customHeight="1" x14ac:dyDescent="0.25">
      <c r="A28" s="1828"/>
      <c r="B28" s="1833"/>
      <c r="C28" s="243" t="s">
        <v>144</v>
      </c>
      <c r="D28" s="35">
        <v>1</v>
      </c>
      <c r="E28" s="35">
        <v>47</v>
      </c>
      <c r="F28" s="35">
        <v>7</v>
      </c>
      <c r="G28" s="35">
        <v>22</v>
      </c>
      <c r="H28" s="35">
        <v>2</v>
      </c>
      <c r="I28" s="35">
        <v>20</v>
      </c>
      <c r="J28" s="35">
        <v>10</v>
      </c>
      <c r="K28" s="35">
        <v>2</v>
      </c>
      <c r="L28" s="36" t="s">
        <v>73</v>
      </c>
    </row>
    <row r="29" spans="1:12" ht="23.25" customHeight="1" x14ac:dyDescent="0.25">
      <c r="A29" s="1824"/>
      <c r="B29" s="1826"/>
      <c r="C29" s="244" t="s">
        <v>93</v>
      </c>
      <c r="D29" s="37">
        <v>1</v>
      </c>
      <c r="E29" s="37">
        <v>36</v>
      </c>
      <c r="F29" s="37">
        <v>3</v>
      </c>
      <c r="G29" s="37">
        <v>19</v>
      </c>
      <c r="H29" s="37">
        <v>1</v>
      </c>
      <c r="I29" s="37">
        <v>5</v>
      </c>
      <c r="J29" s="37">
        <v>9</v>
      </c>
      <c r="K29" s="37" t="s">
        <v>73</v>
      </c>
      <c r="L29" s="33">
        <v>1</v>
      </c>
    </row>
    <row r="30" spans="1:12" ht="23.25" customHeight="1" x14ac:dyDescent="0.25">
      <c r="A30" s="1828" t="s">
        <v>166</v>
      </c>
      <c r="B30" s="1833" t="s">
        <v>220</v>
      </c>
      <c r="C30" s="92" t="s">
        <v>143</v>
      </c>
      <c r="D30" s="35">
        <v>5</v>
      </c>
      <c r="E30" s="35">
        <v>71</v>
      </c>
      <c r="F30" s="35">
        <v>13</v>
      </c>
      <c r="G30" s="35">
        <v>37</v>
      </c>
      <c r="H30" s="35">
        <v>11</v>
      </c>
      <c r="I30" s="35">
        <v>51</v>
      </c>
      <c r="J30" s="35">
        <v>22</v>
      </c>
      <c r="K30" s="35">
        <v>1</v>
      </c>
      <c r="L30" s="36">
        <v>7</v>
      </c>
    </row>
    <row r="31" spans="1:12" ht="23.25" customHeight="1" x14ac:dyDescent="0.25">
      <c r="A31" s="1828"/>
      <c r="B31" s="1833"/>
      <c r="C31" s="92" t="s">
        <v>144</v>
      </c>
      <c r="D31" s="35">
        <v>3</v>
      </c>
      <c r="E31" s="35">
        <v>37</v>
      </c>
      <c r="F31" s="35">
        <v>7</v>
      </c>
      <c r="G31" s="35">
        <v>19</v>
      </c>
      <c r="H31" s="35">
        <v>8</v>
      </c>
      <c r="I31" s="35">
        <v>30</v>
      </c>
      <c r="J31" s="35">
        <v>13</v>
      </c>
      <c r="K31" s="35" t="s">
        <v>73</v>
      </c>
      <c r="L31" s="36">
        <v>1</v>
      </c>
    </row>
    <row r="32" spans="1:12" ht="23.25" customHeight="1" x14ac:dyDescent="0.25">
      <c r="A32" s="1828"/>
      <c r="B32" s="1833"/>
      <c r="C32" s="92" t="s">
        <v>93</v>
      </c>
      <c r="D32" s="35">
        <v>2</v>
      </c>
      <c r="E32" s="35">
        <v>34</v>
      </c>
      <c r="F32" s="35">
        <v>6</v>
      </c>
      <c r="G32" s="35">
        <v>18</v>
      </c>
      <c r="H32" s="35">
        <v>3</v>
      </c>
      <c r="I32" s="35">
        <v>21</v>
      </c>
      <c r="J32" s="35">
        <v>9</v>
      </c>
      <c r="K32" s="35">
        <v>1</v>
      </c>
      <c r="L32" s="36">
        <v>6</v>
      </c>
    </row>
    <row r="33" spans="1:13" ht="23.25" customHeight="1" x14ac:dyDescent="0.25">
      <c r="A33" s="1823" t="s">
        <v>151</v>
      </c>
      <c r="B33" s="1825" t="s">
        <v>187</v>
      </c>
      <c r="C33" s="255" t="s">
        <v>143</v>
      </c>
      <c r="D33" s="251">
        <v>18</v>
      </c>
      <c r="E33" s="251">
        <v>155</v>
      </c>
      <c r="F33" s="251">
        <v>27</v>
      </c>
      <c r="G33" s="251">
        <v>78</v>
      </c>
      <c r="H33" s="251">
        <v>128</v>
      </c>
      <c r="I33" s="251">
        <v>110</v>
      </c>
      <c r="J33" s="251">
        <v>42</v>
      </c>
      <c r="K33" s="251">
        <v>6</v>
      </c>
      <c r="L33" s="252">
        <v>2</v>
      </c>
    </row>
    <row r="34" spans="1:13" ht="23.25" customHeight="1" x14ac:dyDescent="0.25">
      <c r="A34" s="1828"/>
      <c r="B34" s="1833"/>
      <c r="C34" s="243" t="s">
        <v>144</v>
      </c>
      <c r="D34" s="35">
        <v>8</v>
      </c>
      <c r="E34" s="35">
        <v>83</v>
      </c>
      <c r="F34" s="35">
        <v>12</v>
      </c>
      <c r="G34" s="35">
        <v>46</v>
      </c>
      <c r="H34" s="35">
        <v>76</v>
      </c>
      <c r="I34" s="35">
        <v>63</v>
      </c>
      <c r="J34" s="35">
        <v>19</v>
      </c>
      <c r="K34" s="35">
        <v>1</v>
      </c>
      <c r="L34" s="36">
        <v>1</v>
      </c>
    </row>
    <row r="35" spans="1:13" ht="23.25" customHeight="1" x14ac:dyDescent="0.25">
      <c r="A35" s="1824"/>
      <c r="B35" s="1826"/>
      <c r="C35" s="244" t="s">
        <v>93</v>
      </c>
      <c r="D35" s="37">
        <v>10</v>
      </c>
      <c r="E35" s="37">
        <v>72</v>
      </c>
      <c r="F35" s="37">
        <v>15</v>
      </c>
      <c r="G35" s="37">
        <v>32</v>
      </c>
      <c r="H35" s="37">
        <v>52</v>
      </c>
      <c r="I35" s="37">
        <v>47</v>
      </c>
      <c r="J35" s="37">
        <v>23</v>
      </c>
      <c r="K35" s="37">
        <v>5</v>
      </c>
      <c r="L35" s="33">
        <v>1</v>
      </c>
    </row>
    <row r="36" spans="1:13" ht="23.25" customHeight="1" x14ac:dyDescent="0.25">
      <c r="A36" s="1828" t="s">
        <v>153</v>
      </c>
      <c r="B36" s="1833" t="s">
        <v>229</v>
      </c>
      <c r="C36" s="92" t="s">
        <v>143</v>
      </c>
      <c r="D36" s="35">
        <v>14</v>
      </c>
      <c r="E36" s="35">
        <v>235</v>
      </c>
      <c r="F36" s="35">
        <v>52</v>
      </c>
      <c r="G36" s="35">
        <v>122</v>
      </c>
      <c r="H36" s="35">
        <v>3</v>
      </c>
      <c r="I36" s="35">
        <v>139</v>
      </c>
      <c r="J36" s="35">
        <v>36</v>
      </c>
      <c r="K36" s="35">
        <v>2</v>
      </c>
      <c r="L36" s="36">
        <v>1</v>
      </c>
    </row>
    <row r="37" spans="1:13" ht="23.25" customHeight="1" x14ac:dyDescent="0.25">
      <c r="A37" s="1828"/>
      <c r="B37" s="1833"/>
      <c r="C37" s="92" t="s">
        <v>144</v>
      </c>
      <c r="D37" s="35" t="s">
        <v>73</v>
      </c>
      <c r="E37" s="35">
        <v>2</v>
      </c>
      <c r="F37" s="35" t="s">
        <v>73</v>
      </c>
      <c r="G37" s="35">
        <v>1</v>
      </c>
      <c r="H37" s="35" t="s">
        <v>73</v>
      </c>
      <c r="I37" s="35">
        <v>1</v>
      </c>
      <c r="J37" s="35" t="s">
        <v>73</v>
      </c>
      <c r="K37" s="35" t="s">
        <v>73</v>
      </c>
      <c r="L37" s="36" t="s">
        <v>73</v>
      </c>
    </row>
    <row r="38" spans="1:13" ht="23.25" customHeight="1" x14ac:dyDescent="0.25">
      <c r="A38" s="1828"/>
      <c r="B38" s="1833"/>
      <c r="C38" s="92" t="s">
        <v>93</v>
      </c>
      <c r="D38" s="35">
        <v>14</v>
      </c>
      <c r="E38" s="35">
        <v>233</v>
      </c>
      <c r="F38" s="35">
        <v>52</v>
      </c>
      <c r="G38" s="35">
        <v>121</v>
      </c>
      <c r="H38" s="35">
        <v>3</v>
      </c>
      <c r="I38" s="35">
        <v>138</v>
      </c>
      <c r="J38" s="35">
        <v>36</v>
      </c>
      <c r="K38" s="35">
        <v>2</v>
      </c>
      <c r="L38" s="36">
        <v>1</v>
      </c>
    </row>
    <row r="39" spans="1:13" ht="23.25" customHeight="1" x14ac:dyDescent="0.25">
      <c r="A39" s="1823" t="s">
        <v>167</v>
      </c>
      <c r="B39" s="1825" t="s">
        <v>562</v>
      </c>
      <c r="C39" s="255" t="s">
        <v>143</v>
      </c>
      <c r="D39" s="251" t="s">
        <v>73</v>
      </c>
      <c r="E39" s="251">
        <v>4</v>
      </c>
      <c r="F39" s="251" t="s">
        <v>73</v>
      </c>
      <c r="G39" s="251">
        <v>1</v>
      </c>
      <c r="H39" s="251" t="s">
        <v>73</v>
      </c>
      <c r="I39" s="251">
        <v>2</v>
      </c>
      <c r="J39" s="251">
        <v>2</v>
      </c>
      <c r="K39" s="251" t="s">
        <v>73</v>
      </c>
      <c r="L39" s="251">
        <v>2</v>
      </c>
    </row>
    <row r="40" spans="1:13" ht="23.25" customHeight="1" x14ac:dyDescent="0.25">
      <c r="A40" s="1824"/>
      <c r="B40" s="1826"/>
      <c r="C40" s="244" t="s">
        <v>93</v>
      </c>
      <c r="D40" s="37" t="s">
        <v>73</v>
      </c>
      <c r="E40" s="37">
        <v>4</v>
      </c>
      <c r="F40" s="37" t="s">
        <v>73</v>
      </c>
      <c r="G40" s="37">
        <v>1</v>
      </c>
      <c r="H40" s="37" t="s">
        <v>73</v>
      </c>
      <c r="I40" s="37">
        <v>2</v>
      </c>
      <c r="J40" s="37">
        <v>2</v>
      </c>
      <c r="K40" s="37" t="s">
        <v>73</v>
      </c>
      <c r="L40" s="37">
        <v>2</v>
      </c>
    </row>
    <row r="41" spans="1:13" ht="23.25" customHeight="1" x14ac:dyDescent="0.25"/>
    <row r="42" spans="1:13" ht="59.25" customHeight="1" x14ac:dyDescent="0.25">
      <c r="A42" s="1812" t="s">
        <v>726</v>
      </c>
      <c r="B42" s="1812"/>
      <c r="C42" s="1812"/>
      <c r="D42" s="1812"/>
      <c r="E42" s="1812"/>
      <c r="F42" s="1812"/>
      <c r="G42" s="1812"/>
      <c r="H42" s="1812"/>
      <c r="I42" s="1812"/>
      <c r="J42" s="1812"/>
      <c r="K42" s="1812"/>
      <c r="L42" s="1812"/>
    </row>
    <row r="43" spans="1:13" ht="23.25" customHeight="1" thickBot="1" x14ac:dyDescent="0.3">
      <c r="A43" s="43"/>
      <c r="B43" s="116"/>
      <c r="C43" s="43"/>
    </row>
    <row r="44" spans="1:13" ht="23.25" customHeight="1" x14ac:dyDescent="0.4">
      <c r="A44" s="1875" t="s">
        <v>158</v>
      </c>
      <c r="B44" s="1878" t="s">
        <v>190</v>
      </c>
      <c r="C44" s="1859" t="s">
        <v>134</v>
      </c>
      <c r="D44" s="1883" t="s">
        <v>442</v>
      </c>
      <c r="E44" s="1884"/>
      <c r="F44" s="1884"/>
      <c r="G44" s="1884"/>
      <c r="H44" s="1884"/>
      <c r="I44" s="1884"/>
      <c r="J44" s="1884"/>
      <c r="K44" s="1884"/>
      <c r="L44" s="1884"/>
      <c r="M44" s="15"/>
    </row>
    <row r="45" spans="1:13" ht="23.25" customHeight="1" x14ac:dyDescent="0.4">
      <c r="A45" s="1876"/>
      <c r="B45" s="1879"/>
      <c r="C45" s="1860"/>
      <c r="D45" s="1889" t="s">
        <v>368</v>
      </c>
      <c r="E45" s="1890"/>
      <c r="F45" s="1890"/>
      <c r="G45" s="1890"/>
      <c r="H45" s="1891"/>
      <c r="I45" s="1892" t="s">
        <v>105</v>
      </c>
      <c r="J45" s="1860" t="s">
        <v>106</v>
      </c>
      <c r="K45" s="1885" t="s">
        <v>103</v>
      </c>
      <c r="L45" s="1887" t="s">
        <v>530</v>
      </c>
      <c r="M45" s="15"/>
    </row>
    <row r="46" spans="1:13" ht="23.25" customHeight="1" thickBot="1" x14ac:dyDescent="0.45">
      <c r="A46" s="1877"/>
      <c r="B46" s="1880"/>
      <c r="C46" s="1861"/>
      <c r="D46" s="568" t="s">
        <v>303</v>
      </c>
      <c r="E46" s="568" t="s">
        <v>281</v>
      </c>
      <c r="F46" s="568" t="s">
        <v>529</v>
      </c>
      <c r="G46" s="568" t="s">
        <v>274</v>
      </c>
      <c r="H46" s="968" t="s">
        <v>76</v>
      </c>
      <c r="I46" s="1893"/>
      <c r="J46" s="1861"/>
      <c r="K46" s="1886"/>
      <c r="L46" s="1888"/>
      <c r="M46" s="15"/>
    </row>
    <row r="47" spans="1:13" ht="23.25" customHeight="1" x14ac:dyDescent="0.4">
      <c r="A47" s="1828" t="s">
        <v>168</v>
      </c>
      <c r="B47" s="1833" t="s">
        <v>563</v>
      </c>
      <c r="C47" s="92" t="s">
        <v>143</v>
      </c>
      <c r="D47" s="35" t="s">
        <v>73</v>
      </c>
      <c r="E47" s="35">
        <v>2</v>
      </c>
      <c r="F47" s="35" t="s">
        <v>73</v>
      </c>
      <c r="G47" s="35" t="s">
        <v>73</v>
      </c>
      <c r="H47" s="35" t="s">
        <v>73</v>
      </c>
      <c r="I47" s="35" t="s">
        <v>73</v>
      </c>
      <c r="J47" s="35">
        <v>3</v>
      </c>
      <c r="K47" s="35" t="s">
        <v>73</v>
      </c>
      <c r="L47" s="36" t="s">
        <v>73</v>
      </c>
      <c r="M47" s="15"/>
    </row>
    <row r="48" spans="1:13" ht="23.25" customHeight="1" x14ac:dyDescent="0.4">
      <c r="A48" s="1834"/>
      <c r="B48" s="1833"/>
      <c r="C48" s="92" t="s">
        <v>93</v>
      </c>
      <c r="D48" s="37" t="s">
        <v>73</v>
      </c>
      <c r="E48" s="37">
        <v>2</v>
      </c>
      <c r="F48" s="37" t="s">
        <v>73</v>
      </c>
      <c r="G48" s="37" t="s">
        <v>73</v>
      </c>
      <c r="H48" s="37" t="s">
        <v>73</v>
      </c>
      <c r="I48" s="37" t="s">
        <v>73</v>
      </c>
      <c r="J48" s="37">
        <v>3</v>
      </c>
      <c r="K48" s="37" t="s">
        <v>73</v>
      </c>
      <c r="L48" s="36" t="s">
        <v>73</v>
      </c>
      <c r="M48" s="15"/>
    </row>
    <row r="49" spans="1:13" ht="23.25" customHeight="1" x14ac:dyDescent="0.4">
      <c r="A49" s="1823" t="s">
        <v>155</v>
      </c>
      <c r="B49" s="1825" t="s">
        <v>443</v>
      </c>
      <c r="C49" s="255" t="s">
        <v>143</v>
      </c>
      <c r="D49" s="251">
        <v>17</v>
      </c>
      <c r="E49" s="251">
        <v>90</v>
      </c>
      <c r="F49" s="251">
        <v>30</v>
      </c>
      <c r="G49" s="251">
        <v>41</v>
      </c>
      <c r="H49" s="251">
        <v>5</v>
      </c>
      <c r="I49" s="251">
        <v>83</v>
      </c>
      <c r="J49" s="251">
        <v>30</v>
      </c>
      <c r="K49" s="251">
        <v>4</v>
      </c>
      <c r="L49" s="252" t="s">
        <v>73</v>
      </c>
      <c r="M49" s="15"/>
    </row>
    <row r="50" spans="1:13" ht="23.25" customHeight="1" x14ac:dyDescent="0.4">
      <c r="A50" s="1824"/>
      <c r="B50" s="1826"/>
      <c r="C50" s="244" t="s">
        <v>93</v>
      </c>
      <c r="D50" s="37">
        <v>17</v>
      </c>
      <c r="E50" s="37">
        <v>90</v>
      </c>
      <c r="F50" s="37">
        <v>30</v>
      </c>
      <c r="G50" s="37">
        <v>41</v>
      </c>
      <c r="H50" s="37">
        <v>5</v>
      </c>
      <c r="I50" s="37">
        <v>83</v>
      </c>
      <c r="J50" s="37">
        <v>30</v>
      </c>
      <c r="K50" s="37">
        <v>4</v>
      </c>
      <c r="L50" s="33">
        <v>9</v>
      </c>
      <c r="M50" s="15"/>
    </row>
    <row r="51" spans="1:13" ht="23.25" customHeight="1" x14ac:dyDescent="0.4">
      <c r="A51" s="1834" t="s">
        <v>170</v>
      </c>
      <c r="B51" s="1833" t="s">
        <v>444</v>
      </c>
      <c r="C51" s="92" t="s">
        <v>143</v>
      </c>
      <c r="D51" s="35">
        <v>3</v>
      </c>
      <c r="E51" s="35">
        <v>62</v>
      </c>
      <c r="F51" s="35">
        <v>11</v>
      </c>
      <c r="G51" s="35">
        <v>24</v>
      </c>
      <c r="H51" s="35">
        <v>2</v>
      </c>
      <c r="I51" s="35">
        <v>38</v>
      </c>
      <c r="J51" s="35">
        <v>17</v>
      </c>
      <c r="K51" s="35" t="s">
        <v>73</v>
      </c>
      <c r="L51" s="36" t="s">
        <v>73</v>
      </c>
      <c r="M51" s="15"/>
    </row>
    <row r="52" spans="1:13" ht="23.25" customHeight="1" x14ac:dyDescent="0.4">
      <c r="A52" s="1834"/>
      <c r="B52" s="1833"/>
      <c r="C52" s="92" t="s">
        <v>93</v>
      </c>
      <c r="D52" s="35">
        <v>3</v>
      </c>
      <c r="E52" s="35">
        <v>62</v>
      </c>
      <c r="F52" s="35">
        <v>11</v>
      </c>
      <c r="G52" s="35">
        <v>24</v>
      </c>
      <c r="H52" s="977">
        <v>2</v>
      </c>
      <c r="I52" s="35">
        <v>38</v>
      </c>
      <c r="J52" s="35">
        <v>17</v>
      </c>
      <c r="K52" s="37" t="s">
        <v>73</v>
      </c>
      <c r="L52" s="36" t="s">
        <v>73</v>
      </c>
      <c r="M52" s="15"/>
    </row>
    <row r="53" spans="1:13" ht="23.25" customHeight="1" x14ac:dyDescent="0.4">
      <c r="A53" s="1823" t="s">
        <v>171</v>
      </c>
      <c r="B53" s="1825" t="s">
        <v>564</v>
      </c>
      <c r="C53" s="255" t="s">
        <v>143</v>
      </c>
      <c r="D53" s="251">
        <v>3</v>
      </c>
      <c r="E53" s="251">
        <v>22</v>
      </c>
      <c r="F53" s="251">
        <v>5</v>
      </c>
      <c r="G53" s="251">
        <v>13</v>
      </c>
      <c r="H53" s="35" t="s">
        <v>73</v>
      </c>
      <c r="I53" s="251">
        <v>18</v>
      </c>
      <c r="J53" s="251">
        <v>7</v>
      </c>
      <c r="K53" s="35" t="s">
        <v>73</v>
      </c>
      <c r="L53" s="252">
        <v>1</v>
      </c>
      <c r="M53" s="15"/>
    </row>
    <row r="54" spans="1:13" ht="23.25" customHeight="1" x14ac:dyDescent="0.4">
      <c r="A54" s="1824"/>
      <c r="B54" s="1826"/>
      <c r="C54" s="244" t="s">
        <v>93</v>
      </c>
      <c r="D54" s="37">
        <v>3</v>
      </c>
      <c r="E54" s="37">
        <v>22</v>
      </c>
      <c r="F54" s="37">
        <v>5</v>
      </c>
      <c r="G54" s="37">
        <v>13</v>
      </c>
      <c r="H54" s="37" t="s">
        <v>73</v>
      </c>
      <c r="I54" s="37">
        <v>18</v>
      </c>
      <c r="J54" s="37">
        <v>7</v>
      </c>
      <c r="K54" s="37" t="s">
        <v>73</v>
      </c>
      <c r="L54" s="33">
        <v>1</v>
      </c>
      <c r="M54" s="15"/>
    </row>
    <row r="55" spans="1:13" ht="23.25" customHeight="1" x14ac:dyDescent="0.4">
      <c r="A55" s="1834" t="s">
        <v>156</v>
      </c>
      <c r="B55" s="1833" t="s">
        <v>565</v>
      </c>
      <c r="C55" s="92" t="s">
        <v>143</v>
      </c>
      <c r="D55" s="35">
        <v>24</v>
      </c>
      <c r="E55" s="35">
        <v>255</v>
      </c>
      <c r="F55" s="35">
        <v>52</v>
      </c>
      <c r="G55" s="35">
        <v>114</v>
      </c>
      <c r="H55" s="35">
        <v>79</v>
      </c>
      <c r="I55" s="35">
        <v>108</v>
      </c>
      <c r="J55" s="35">
        <v>41</v>
      </c>
      <c r="K55" s="35" t="s">
        <v>73</v>
      </c>
      <c r="L55" s="36">
        <v>1</v>
      </c>
      <c r="M55" s="15"/>
    </row>
    <row r="56" spans="1:13" ht="23.25" customHeight="1" x14ac:dyDescent="0.4">
      <c r="A56" s="1834"/>
      <c r="B56" s="1833"/>
      <c r="C56" s="92" t="s">
        <v>144</v>
      </c>
      <c r="D56" s="35">
        <v>24</v>
      </c>
      <c r="E56" s="35">
        <v>255</v>
      </c>
      <c r="F56" s="35">
        <v>52</v>
      </c>
      <c r="G56" s="35">
        <v>114</v>
      </c>
      <c r="H56" s="35">
        <v>79</v>
      </c>
      <c r="I56" s="35">
        <v>108</v>
      </c>
      <c r="J56" s="35">
        <v>41</v>
      </c>
      <c r="K56" s="37" t="s">
        <v>73</v>
      </c>
      <c r="L56" s="36">
        <v>1</v>
      </c>
      <c r="M56" s="15"/>
    </row>
    <row r="57" spans="1:13" ht="23.25" customHeight="1" x14ac:dyDescent="0.4">
      <c r="A57" s="1823" t="s">
        <v>172</v>
      </c>
      <c r="B57" s="1825" t="s">
        <v>222</v>
      </c>
      <c r="C57" s="255" t="s">
        <v>143</v>
      </c>
      <c r="D57" s="251">
        <v>4</v>
      </c>
      <c r="E57" s="251">
        <v>44</v>
      </c>
      <c r="F57" s="251">
        <v>6</v>
      </c>
      <c r="G57" s="251">
        <v>15</v>
      </c>
      <c r="H57" s="251">
        <v>8</v>
      </c>
      <c r="I57" s="251">
        <v>21</v>
      </c>
      <c r="J57" s="251">
        <v>12</v>
      </c>
      <c r="K57" s="251">
        <v>1</v>
      </c>
      <c r="L57" s="252">
        <v>1</v>
      </c>
      <c r="M57" s="15"/>
    </row>
    <row r="58" spans="1:13" ht="23.25" customHeight="1" x14ac:dyDescent="0.4">
      <c r="A58" s="1828"/>
      <c r="B58" s="1833"/>
      <c r="C58" s="243" t="s">
        <v>144</v>
      </c>
      <c r="D58" s="35">
        <v>1</v>
      </c>
      <c r="E58" s="35">
        <v>27</v>
      </c>
      <c r="F58" s="35">
        <v>5</v>
      </c>
      <c r="G58" s="35">
        <v>9</v>
      </c>
      <c r="H58" s="35">
        <v>5</v>
      </c>
      <c r="I58" s="35">
        <v>14</v>
      </c>
      <c r="J58" s="35">
        <v>9</v>
      </c>
      <c r="K58" s="35">
        <v>1</v>
      </c>
      <c r="L58" s="36">
        <v>1</v>
      </c>
      <c r="M58" s="15"/>
    </row>
    <row r="59" spans="1:13" ht="23.25" customHeight="1" x14ac:dyDescent="0.4">
      <c r="A59" s="1824"/>
      <c r="B59" s="1826"/>
      <c r="C59" s="244" t="s">
        <v>93</v>
      </c>
      <c r="D59" s="37">
        <v>3</v>
      </c>
      <c r="E59" s="37">
        <v>17</v>
      </c>
      <c r="F59" s="37">
        <v>1</v>
      </c>
      <c r="G59" s="37">
        <v>6</v>
      </c>
      <c r="H59" s="37">
        <v>3</v>
      </c>
      <c r="I59" s="37">
        <v>7</v>
      </c>
      <c r="J59" s="37">
        <v>3</v>
      </c>
      <c r="K59" s="37" t="s">
        <v>73</v>
      </c>
      <c r="L59" s="33" t="s">
        <v>73</v>
      </c>
      <c r="M59" s="15"/>
    </row>
    <row r="60" spans="1:13" ht="23.25" customHeight="1" x14ac:dyDescent="0.4">
      <c r="A60" s="1834" t="s">
        <v>174</v>
      </c>
      <c r="B60" s="1833" t="s">
        <v>223</v>
      </c>
      <c r="C60" s="92" t="s">
        <v>143</v>
      </c>
      <c r="D60" s="251">
        <v>2</v>
      </c>
      <c r="E60" s="35">
        <v>25</v>
      </c>
      <c r="F60" s="35">
        <v>4</v>
      </c>
      <c r="G60" s="35">
        <v>9</v>
      </c>
      <c r="H60" s="251">
        <v>3</v>
      </c>
      <c r="I60" s="35">
        <v>15</v>
      </c>
      <c r="J60" s="251">
        <v>2</v>
      </c>
      <c r="K60" s="251" t="s">
        <v>73</v>
      </c>
      <c r="L60" s="36" t="s">
        <v>73</v>
      </c>
      <c r="M60" s="15"/>
    </row>
    <row r="61" spans="1:13" ht="23.25" customHeight="1" x14ac:dyDescent="0.4">
      <c r="A61" s="1834"/>
      <c r="B61" s="1833"/>
      <c r="C61" s="92" t="s">
        <v>144</v>
      </c>
      <c r="D61" s="35">
        <v>2</v>
      </c>
      <c r="E61" s="35">
        <v>17</v>
      </c>
      <c r="F61" s="35">
        <v>4</v>
      </c>
      <c r="G61" s="35">
        <v>7</v>
      </c>
      <c r="H61" s="35">
        <v>2</v>
      </c>
      <c r="I61" s="35">
        <v>11</v>
      </c>
      <c r="J61" s="35">
        <v>2</v>
      </c>
      <c r="K61" s="35" t="s">
        <v>73</v>
      </c>
      <c r="L61" s="36" t="s">
        <v>73</v>
      </c>
      <c r="M61" s="15"/>
    </row>
    <row r="62" spans="1:13" ht="23.25" customHeight="1" x14ac:dyDescent="0.4">
      <c r="A62" s="1834"/>
      <c r="B62" s="1833"/>
      <c r="C62" s="92" t="s">
        <v>93</v>
      </c>
      <c r="D62" s="37" t="s">
        <v>73</v>
      </c>
      <c r="E62" s="35">
        <v>8</v>
      </c>
      <c r="F62" s="35" t="s">
        <v>73</v>
      </c>
      <c r="G62" s="35">
        <v>2</v>
      </c>
      <c r="H62" s="37">
        <v>1</v>
      </c>
      <c r="I62" s="35">
        <v>4</v>
      </c>
      <c r="J62" s="37" t="s">
        <v>73</v>
      </c>
      <c r="K62" s="37" t="s">
        <v>73</v>
      </c>
      <c r="L62" s="36" t="s">
        <v>73</v>
      </c>
      <c r="M62" s="15"/>
    </row>
    <row r="63" spans="1:13" ht="23.25" customHeight="1" x14ac:dyDescent="0.4">
      <c r="A63" s="1823" t="s">
        <v>176</v>
      </c>
      <c r="B63" s="1825" t="s">
        <v>224</v>
      </c>
      <c r="C63" s="255" t="s">
        <v>143</v>
      </c>
      <c r="D63" s="251">
        <v>6</v>
      </c>
      <c r="E63" s="251">
        <v>34</v>
      </c>
      <c r="F63" s="251">
        <v>3</v>
      </c>
      <c r="G63" s="251">
        <v>14</v>
      </c>
      <c r="H63" s="251">
        <v>3</v>
      </c>
      <c r="I63" s="251">
        <v>27</v>
      </c>
      <c r="J63" s="251">
        <v>16</v>
      </c>
      <c r="K63" s="251" t="s">
        <v>73</v>
      </c>
      <c r="L63" s="252">
        <v>1</v>
      </c>
      <c r="M63" s="15"/>
    </row>
    <row r="64" spans="1:13" ht="23.25" customHeight="1" x14ac:dyDescent="0.4">
      <c r="A64" s="1828"/>
      <c r="B64" s="1833"/>
      <c r="C64" s="243" t="s">
        <v>144</v>
      </c>
      <c r="D64" s="35">
        <v>2</v>
      </c>
      <c r="E64" s="35">
        <v>11</v>
      </c>
      <c r="F64" s="35">
        <v>1</v>
      </c>
      <c r="G64" s="35">
        <v>5</v>
      </c>
      <c r="H64" s="35">
        <v>1</v>
      </c>
      <c r="I64" s="35">
        <v>11</v>
      </c>
      <c r="J64" s="35">
        <v>12</v>
      </c>
      <c r="K64" s="35" t="s">
        <v>73</v>
      </c>
      <c r="L64" s="36">
        <v>1</v>
      </c>
      <c r="M64" s="15"/>
    </row>
    <row r="65" spans="1:13" ht="23.25" customHeight="1" x14ac:dyDescent="0.4">
      <c r="A65" s="1824"/>
      <c r="B65" s="1826"/>
      <c r="C65" s="244" t="s">
        <v>93</v>
      </c>
      <c r="D65" s="37">
        <v>4</v>
      </c>
      <c r="E65" s="37">
        <v>23</v>
      </c>
      <c r="F65" s="37">
        <v>2</v>
      </c>
      <c r="G65" s="37">
        <v>9</v>
      </c>
      <c r="H65" s="37">
        <v>2</v>
      </c>
      <c r="I65" s="37">
        <v>16</v>
      </c>
      <c r="J65" s="37">
        <v>4</v>
      </c>
      <c r="K65" s="37" t="s">
        <v>73</v>
      </c>
      <c r="L65" s="33" t="s">
        <v>73</v>
      </c>
      <c r="M65" s="15"/>
    </row>
    <row r="66" spans="1:13" ht="23.25" customHeight="1" x14ac:dyDescent="0.4">
      <c r="A66" s="1834" t="s">
        <v>178</v>
      </c>
      <c r="B66" s="1833" t="s">
        <v>325</v>
      </c>
      <c r="C66" s="92" t="s">
        <v>143</v>
      </c>
      <c r="D66" s="35">
        <v>7</v>
      </c>
      <c r="E66" s="35">
        <v>61</v>
      </c>
      <c r="F66" s="35">
        <v>10</v>
      </c>
      <c r="G66" s="35">
        <v>25</v>
      </c>
      <c r="H66" s="35">
        <v>10</v>
      </c>
      <c r="I66" s="35">
        <v>24</v>
      </c>
      <c r="J66" s="35">
        <v>23</v>
      </c>
      <c r="K66" s="251">
        <v>1</v>
      </c>
      <c r="L66" s="36" t="s">
        <v>73</v>
      </c>
      <c r="M66" s="15"/>
    </row>
    <row r="67" spans="1:13" ht="23.25" customHeight="1" x14ac:dyDescent="0.4">
      <c r="A67" s="1834"/>
      <c r="B67" s="1833"/>
      <c r="C67" s="92" t="s">
        <v>144</v>
      </c>
      <c r="D67" s="35">
        <v>2</v>
      </c>
      <c r="E67" s="35">
        <v>9</v>
      </c>
      <c r="F67" s="35">
        <v>2</v>
      </c>
      <c r="G67" s="35">
        <v>3</v>
      </c>
      <c r="H67" s="35" t="s">
        <v>73</v>
      </c>
      <c r="I67" s="35">
        <v>7</v>
      </c>
      <c r="J67" s="35">
        <v>5</v>
      </c>
      <c r="K67" s="35" t="s">
        <v>73</v>
      </c>
      <c r="L67" s="36" t="s">
        <v>73</v>
      </c>
      <c r="M67" s="15"/>
    </row>
    <row r="68" spans="1:13" ht="23.25" customHeight="1" x14ac:dyDescent="0.4">
      <c r="A68" s="1834"/>
      <c r="B68" s="1833"/>
      <c r="C68" s="92" t="s">
        <v>93</v>
      </c>
      <c r="D68" s="35">
        <v>5</v>
      </c>
      <c r="E68" s="35">
        <v>52</v>
      </c>
      <c r="F68" s="35">
        <v>8</v>
      </c>
      <c r="G68" s="35">
        <v>22</v>
      </c>
      <c r="H68" s="35">
        <v>10</v>
      </c>
      <c r="I68" s="35">
        <v>17</v>
      </c>
      <c r="J68" s="35">
        <v>18</v>
      </c>
      <c r="K68" s="37">
        <v>1</v>
      </c>
      <c r="L68" s="979" t="s">
        <v>73</v>
      </c>
      <c r="M68" s="15"/>
    </row>
    <row r="69" spans="1:13" ht="23.25" customHeight="1" x14ac:dyDescent="0.4">
      <c r="A69" s="1823" t="s">
        <v>180</v>
      </c>
      <c r="B69" s="1825" t="s">
        <v>225</v>
      </c>
      <c r="C69" s="255" t="s">
        <v>143</v>
      </c>
      <c r="D69" s="251">
        <v>4</v>
      </c>
      <c r="E69" s="251">
        <v>29</v>
      </c>
      <c r="F69" s="251">
        <v>4</v>
      </c>
      <c r="G69" s="251">
        <v>9</v>
      </c>
      <c r="H69" s="251">
        <v>8</v>
      </c>
      <c r="I69" s="251">
        <v>21</v>
      </c>
      <c r="J69" s="251">
        <v>11</v>
      </c>
      <c r="K69" s="251" t="s">
        <v>73</v>
      </c>
      <c r="L69" s="36" t="s">
        <v>73</v>
      </c>
      <c r="M69" s="15"/>
    </row>
    <row r="70" spans="1:13" ht="23.25" customHeight="1" x14ac:dyDescent="0.4">
      <c r="A70" s="1828"/>
      <c r="B70" s="1833"/>
      <c r="C70" s="243" t="s">
        <v>144</v>
      </c>
      <c r="D70" s="35">
        <v>2</v>
      </c>
      <c r="E70" s="35">
        <v>19</v>
      </c>
      <c r="F70" s="35">
        <v>3</v>
      </c>
      <c r="G70" s="35">
        <v>6</v>
      </c>
      <c r="H70" s="35">
        <v>4</v>
      </c>
      <c r="I70" s="35">
        <v>11</v>
      </c>
      <c r="J70" s="35">
        <v>5</v>
      </c>
      <c r="K70" s="35" t="s">
        <v>73</v>
      </c>
      <c r="L70" s="36" t="s">
        <v>73</v>
      </c>
      <c r="M70" s="15"/>
    </row>
    <row r="71" spans="1:13" ht="23.25" customHeight="1" x14ac:dyDescent="0.4">
      <c r="A71" s="1824"/>
      <c r="B71" s="1826"/>
      <c r="C71" s="244" t="s">
        <v>93</v>
      </c>
      <c r="D71" s="37">
        <v>2</v>
      </c>
      <c r="E71" s="37">
        <v>10</v>
      </c>
      <c r="F71" s="37">
        <v>1</v>
      </c>
      <c r="G71" s="37">
        <v>3</v>
      </c>
      <c r="H71" s="37">
        <v>4</v>
      </c>
      <c r="I71" s="37">
        <v>10</v>
      </c>
      <c r="J71" s="37">
        <v>6</v>
      </c>
      <c r="K71" s="37" t="s">
        <v>73</v>
      </c>
      <c r="L71" s="36" t="s">
        <v>73</v>
      </c>
      <c r="M71" s="15"/>
    </row>
    <row r="72" spans="1:13" ht="23.25" customHeight="1" x14ac:dyDescent="0.4">
      <c r="A72" s="1823" t="s">
        <v>182</v>
      </c>
      <c r="B72" s="1825" t="s">
        <v>226</v>
      </c>
      <c r="C72" s="255" t="s">
        <v>143</v>
      </c>
      <c r="D72" s="251">
        <v>3</v>
      </c>
      <c r="E72" s="251">
        <v>51</v>
      </c>
      <c r="F72" s="251">
        <v>11</v>
      </c>
      <c r="G72" s="251">
        <v>22</v>
      </c>
      <c r="H72" s="251">
        <v>3</v>
      </c>
      <c r="I72" s="251">
        <v>27</v>
      </c>
      <c r="J72" s="251">
        <v>13</v>
      </c>
      <c r="K72" s="251">
        <v>2</v>
      </c>
      <c r="L72" s="252">
        <v>4</v>
      </c>
      <c r="M72" s="15"/>
    </row>
    <row r="73" spans="1:13" ht="23.25" customHeight="1" x14ac:dyDescent="0.4">
      <c r="A73" s="1828"/>
      <c r="B73" s="1833"/>
      <c r="C73" s="243" t="s">
        <v>144</v>
      </c>
      <c r="D73" s="35">
        <v>1</v>
      </c>
      <c r="E73" s="35">
        <v>20</v>
      </c>
      <c r="F73" s="35">
        <v>7</v>
      </c>
      <c r="G73" s="35">
        <v>14</v>
      </c>
      <c r="H73" s="35">
        <v>2</v>
      </c>
      <c r="I73" s="35">
        <v>14</v>
      </c>
      <c r="J73" s="35">
        <v>9</v>
      </c>
      <c r="K73" s="35" t="s">
        <v>73</v>
      </c>
      <c r="L73" s="36">
        <v>1</v>
      </c>
      <c r="M73" s="15"/>
    </row>
    <row r="74" spans="1:13" ht="23.25" customHeight="1" x14ac:dyDescent="0.4">
      <c r="A74" s="1824"/>
      <c r="B74" s="1826"/>
      <c r="C74" s="244" t="s">
        <v>93</v>
      </c>
      <c r="D74" s="37">
        <v>2</v>
      </c>
      <c r="E74" s="37">
        <v>31</v>
      </c>
      <c r="F74" s="37">
        <v>4</v>
      </c>
      <c r="G74" s="37">
        <v>8</v>
      </c>
      <c r="H74" s="37">
        <v>1</v>
      </c>
      <c r="I74" s="37">
        <v>13</v>
      </c>
      <c r="J74" s="37">
        <v>4</v>
      </c>
      <c r="K74" s="37">
        <v>2</v>
      </c>
      <c r="L74" s="33">
        <v>3</v>
      </c>
      <c r="M74" s="15"/>
    </row>
    <row r="75" spans="1:13" ht="23.25" customHeight="1" x14ac:dyDescent="0.4">
      <c r="A75" s="1834"/>
      <c r="B75" s="1833" t="s">
        <v>622</v>
      </c>
      <c r="C75" s="92" t="s">
        <v>143</v>
      </c>
      <c r="D75" s="35">
        <v>23</v>
      </c>
      <c r="E75" s="35">
        <v>174</v>
      </c>
      <c r="F75" s="35">
        <v>43</v>
      </c>
      <c r="G75" s="35">
        <v>59</v>
      </c>
      <c r="H75" s="35">
        <v>12</v>
      </c>
      <c r="I75" s="35">
        <v>119</v>
      </c>
      <c r="J75" s="35">
        <v>67</v>
      </c>
      <c r="K75" s="35">
        <v>2</v>
      </c>
      <c r="L75" s="36">
        <v>4</v>
      </c>
      <c r="M75" s="15"/>
    </row>
    <row r="76" spans="1:13" ht="23.25" customHeight="1" x14ac:dyDescent="0.4">
      <c r="A76" s="1834"/>
      <c r="B76" s="1833"/>
      <c r="C76" s="92" t="s">
        <v>144</v>
      </c>
      <c r="D76" s="35">
        <v>9</v>
      </c>
      <c r="E76" s="35">
        <v>106</v>
      </c>
      <c r="F76" s="35">
        <v>17</v>
      </c>
      <c r="G76" s="35">
        <v>31</v>
      </c>
      <c r="H76" s="35">
        <v>8</v>
      </c>
      <c r="I76" s="35">
        <v>70</v>
      </c>
      <c r="J76" s="35">
        <v>42</v>
      </c>
      <c r="K76" s="35">
        <v>2</v>
      </c>
      <c r="L76" s="36">
        <v>2</v>
      </c>
      <c r="M76" s="15"/>
    </row>
    <row r="77" spans="1:13" ht="23.25" customHeight="1" thickBot="1" x14ac:dyDescent="0.45">
      <c r="A77" s="1872"/>
      <c r="B77" s="1873"/>
      <c r="C77" s="231" t="s">
        <v>93</v>
      </c>
      <c r="D77" s="190">
        <v>14</v>
      </c>
      <c r="E77" s="190">
        <v>68</v>
      </c>
      <c r="F77" s="190">
        <v>26</v>
      </c>
      <c r="G77" s="190">
        <v>28</v>
      </c>
      <c r="H77" s="190">
        <v>4</v>
      </c>
      <c r="I77" s="190">
        <v>49</v>
      </c>
      <c r="J77" s="190">
        <v>25</v>
      </c>
      <c r="K77" s="190" t="s">
        <v>73</v>
      </c>
      <c r="L77" s="232">
        <v>2</v>
      </c>
      <c r="M77" s="15"/>
    </row>
    <row r="78" spans="1:13" ht="21.6" thickTop="1" x14ac:dyDescent="0.4">
      <c r="A78" s="233" t="s">
        <v>237</v>
      </c>
      <c r="B78" s="233"/>
      <c r="C78" s="233"/>
      <c r="D78" s="233"/>
      <c r="E78" s="233"/>
      <c r="F78" s="233"/>
      <c r="G78" s="233"/>
      <c r="H78" s="233"/>
      <c r="I78" s="233"/>
      <c r="J78" s="233"/>
      <c r="K78" s="233"/>
      <c r="L78" s="233"/>
      <c r="M78" s="50"/>
    </row>
    <row r="79" spans="1:13" ht="21" x14ac:dyDescent="0.25">
      <c r="A79" s="1874" t="s">
        <v>235</v>
      </c>
      <c r="B79" s="1874"/>
      <c r="C79" s="1874"/>
      <c r="D79" s="1874"/>
      <c r="E79" s="1874"/>
      <c r="F79" s="1874"/>
      <c r="G79" s="1874"/>
      <c r="H79" s="1874"/>
      <c r="I79" s="1874"/>
      <c r="J79" s="1874"/>
      <c r="K79" s="1874"/>
      <c r="L79" s="1874"/>
      <c r="M79" s="1874"/>
    </row>
  </sheetData>
  <mergeCells count="68">
    <mergeCell ref="D44:L44"/>
    <mergeCell ref="J45:J46"/>
    <mergeCell ref="K45:K46"/>
    <mergeCell ref="L45:L46"/>
    <mergeCell ref="D45:H45"/>
    <mergeCell ref="I45:I46"/>
    <mergeCell ref="D3:L3"/>
    <mergeCell ref="J4:J5"/>
    <mergeCell ref="K4:K5"/>
    <mergeCell ref="L4:L5"/>
    <mergeCell ref="D4:H4"/>
    <mergeCell ref="I4:I5"/>
    <mergeCell ref="C3:C5"/>
    <mergeCell ref="A15:A17"/>
    <mergeCell ref="B15:B17"/>
    <mergeCell ref="A18:A20"/>
    <mergeCell ref="B18:B20"/>
    <mergeCell ref="B9:B11"/>
    <mergeCell ref="A9:A11"/>
    <mergeCell ref="A12:A14"/>
    <mergeCell ref="B12:B14"/>
    <mergeCell ref="B3:B5"/>
    <mergeCell ref="B6:B8"/>
    <mergeCell ref="A3:A5"/>
    <mergeCell ref="A21:A23"/>
    <mergeCell ref="B21:B23"/>
    <mergeCell ref="A24:A26"/>
    <mergeCell ref="B24:B26"/>
    <mergeCell ref="A27:A29"/>
    <mergeCell ref="B27:B29"/>
    <mergeCell ref="A30:A32"/>
    <mergeCell ref="B30:B32"/>
    <mergeCell ref="A33:A35"/>
    <mergeCell ref="B33:B35"/>
    <mergeCell ref="A36:A38"/>
    <mergeCell ref="B36:B38"/>
    <mergeCell ref="B39:B40"/>
    <mergeCell ref="A63:A65"/>
    <mergeCell ref="B63:B65"/>
    <mergeCell ref="A66:A68"/>
    <mergeCell ref="B66:B68"/>
    <mergeCell ref="B53:B54"/>
    <mergeCell ref="B51:B52"/>
    <mergeCell ref="B49:B50"/>
    <mergeCell ref="B47:B48"/>
    <mergeCell ref="A42:L42"/>
    <mergeCell ref="A44:A46"/>
    <mergeCell ref="A47:A48"/>
    <mergeCell ref="A49:A50"/>
    <mergeCell ref="A51:A52"/>
    <mergeCell ref="B44:B46"/>
    <mergeCell ref="C44:C46"/>
    <mergeCell ref="A79:M79"/>
    <mergeCell ref="A1:L1"/>
    <mergeCell ref="A72:A74"/>
    <mergeCell ref="B72:B74"/>
    <mergeCell ref="A75:A77"/>
    <mergeCell ref="B75:B77"/>
    <mergeCell ref="A60:A62"/>
    <mergeCell ref="B60:B62"/>
    <mergeCell ref="A69:A71"/>
    <mergeCell ref="B69:B71"/>
    <mergeCell ref="A53:A54"/>
    <mergeCell ref="A55:A56"/>
    <mergeCell ref="A57:A59"/>
    <mergeCell ref="B57:B59"/>
    <mergeCell ref="B55:B56"/>
    <mergeCell ref="A39:A40"/>
  </mergeCells>
  <pageMargins left="0.9055118110236221" right="0.70866141732283472" top="0.74803149606299213" bottom="0.74803149606299213" header="0.31496062992125984" footer="0.31496062992125984"/>
  <pageSetup scale="51" orientation="landscape" r:id="rId1"/>
  <headerFooter>
    <oddFooter>&amp;C13</oddFooter>
  </headerFooter>
  <rowBreaks count="1" manualBreakCount="1">
    <brk id="41"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L19"/>
  <sheetViews>
    <sheetView view="pageBreakPreview" zoomScale="50" zoomScaleNormal="70" zoomScaleSheetLayoutView="50" zoomScalePageLayoutView="40" workbookViewId="0">
      <selection activeCell="N10" sqref="N10"/>
    </sheetView>
  </sheetViews>
  <sheetFormatPr baseColWidth="10" defaultColWidth="11.44140625" defaultRowHeight="18" x14ac:dyDescent="0.35"/>
  <cols>
    <col min="1" max="1" width="61.44140625" style="82" customWidth="1"/>
    <col min="2" max="6" width="21" style="82" customWidth="1"/>
    <col min="7" max="7" width="15.109375" style="82" customWidth="1"/>
    <col min="8" max="9" width="12.33203125" style="82" customWidth="1"/>
    <col min="10" max="10" width="13.33203125" style="82" customWidth="1"/>
    <col min="11" max="11" width="14.33203125" style="82" customWidth="1"/>
    <col min="12" max="16384" width="11.44140625" style="82"/>
  </cols>
  <sheetData>
    <row r="1" spans="1:12" ht="72.75" customHeight="1" x14ac:dyDescent="0.35">
      <c r="A1" s="1894" t="s">
        <v>784</v>
      </c>
      <c r="B1" s="1894"/>
      <c r="C1" s="1894"/>
      <c r="D1" s="1894"/>
      <c r="E1" s="1894"/>
      <c r="F1" s="1894"/>
      <c r="G1" s="258"/>
      <c r="H1" s="258"/>
      <c r="I1" s="258"/>
      <c r="J1" s="258"/>
      <c r="K1" s="258"/>
      <c r="L1" s="258"/>
    </row>
    <row r="2" spans="1:12" ht="13.5" customHeight="1" thickBot="1" x14ac:dyDescent="0.45">
      <c r="A2" s="221"/>
      <c r="B2" s="221"/>
      <c r="C2" s="221"/>
      <c r="D2" s="221"/>
      <c r="E2" s="221"/>
      <c r="F2" s="221"/>
      <c r="G2" s="221"/>
      <c r="H2" s="221"/>
      <c r="I2" s="221"/>
      <c r="J2" s="221"/>
      <c r="K2" s="221"/>
      <c r="L2" s="221"/>
    </row>
    <row r="3" spans="1:12" s="182" customFormat="1" ht="27.75" customHeight="1" thickBot="1" x14ac:dyDescent="0.35">
      <c r="A3" s="534" t="s">
        <v>190</v>
      </c>
      <c r="B3" s="535">
        <v>2015</v>
      </c>
      <c r="C3" s="535">
        <v>2016</v>
      </c>
      <c r="D3" s="535">
        <v>2017</v>
      </c>
      <c r="E3" s="535" t="s">
        <v>587</v>
      </c>
      <c r="F3" s="854" t="s">
        <v>671</v>
      </c>
      <c r="G3" s="222"/>
      <c r="H3" s="222"/>
    </row>
    <row r="4" spans="1:12" ht="35.25" customHeight="1" x14ac:dyDescent="0.4">
      <c r="A4" s="312" t="s">
        <v>392</v>
      </c>
      <c r="B4" s="309">
        <v>10.199999999999999</v>
      </c>
      <c r="C4" s="310">
        <v>10.4</v>
      </c>
      <c r="D4" s="313">
        <v>10.8</v>
      </c>
      <c r="E4" s="311">
        <v>16</v>
      </c>
      <c r="F4" s="855">
        <v>13.5</v>
      </c>
      <c r="G4" s="221"/>
      <c r="H4" s="221"/>
    </row>
    <row r="5" spans="1:12" ht="35.25" customHeight="1" x14ac:dyDescent="0.4">
      <c r="A5" s="308" t="s">
        <v>393</v>
      </c>
      <c r="B5" s="309">
        <v>8.6999999999999993</v>
      </c>
      <c r="C5" s="310">
        <v>9.8000000000000007</v>
      </c>
      <c r="D5" s="311">
        <v>11</v>
      </c>
      <c r="E5" s="313">
        <v>15.7</v>
      </c>
      <c r="F5" s="856">
        <v>13.3</v>
      </c>
      <c r="G5" s="221"/>
      <c r="H5" s="221"/>
    </row>
    <row r="6" spans="1:12" ht="35.25" customHeight="1" x14ac:dyDescent="0.45">
      <c r="A6" s="312" t="s">
        <v>394</v>
      </c>
      <c r="B6" s="309">
        <v>8.5</v>
      </c>
      <c r="C6" s="217">
        <v>7.5</v>
      </c>
      <c r="D6" s="918">
        <f>293/4098135*100000</f>
        <v>7.1495936566267337</v>
      </c>
      <c r="E6" s="311">
        <v>10.5</v>
      </c>
      <c r="F6" s="856">
        <v>10</v>
      </c>
      <c r="G6" s="221"/>
      <c r="H6" s="221"/>
    </row>
    <row r="7" spans="1:12" ht="35.25" customHeight="1" x14ac:dyDescent="0.4">
      <c r="A7" s="308" t="s">
        <v>395</v>
      </c>
      <c r="B7" s="309">
        <v>9.1999999999999993</v>
      </c>
      <c r="C7" s="309">
        <v>21.3</v>
      </c>
      <c r="D7" s="311">
        <v>23</v>
      </c>
      <c r="E7" s="313">
        <v>21.3</v>
      </c>
      <c r="F7" s="856">
        <v>18.8</v>
      </c>
      <c r="G7" s="221"/>
      <c r="H7" s="221"/>
    </row>
    <row r="8" spans="1:12" ht="35.25" customHeight="1" x14ac:dyDescent="0.4">
      <c r="A8" s="312" t="s">
        <v>248</v>
      </c>
      <c r="B8" s="309">
        <v>54.7</v>
      </c>
      <c r="C8" s="309">
        <v>56.9</v>
      </c>
      <c r="D8" s="313">
        <v>59.8</v>
      </c>
      <c r="E8" s="313">
        <v>84.1</v>
      </c>
      <c r="F8" s="856">
        <v>83.6</v>
      </c>
      <c r="G8" s="221"/>
      <c r="H8" s="221"/>
    </row>
    <row r="9" spans="1:12" ht="35.25" customHeight="1" x14ac:dyDescent="0.4">
      <c r="A9" s="308" t="s">
        <v>249</v>
      </c>
      <c r="B9" s="309">
        <v>27.7</v>
      </c>
      <c r="C9" s="310">
        <v>33.299999999999997</v>
      </c>
      <c r="D9" s="311">
        <v>34.020000000000003</v>
      </c>
      <c r="E9" s="313">
        <v>44.5</v>
      </c>
      <c r="F9" s="856">
        <v>39.200000000000003</v>
      </c>
      <c r="G9" s="221"/>
      <c r="H9" s="221"/>
    </row>
    <row r="10" spans="1:12" ht="35.25" customHeight="1" thickBot="1" x14ac:dyDescent="0.45">
      <c r="A10" s="314" t="s">
        <v>228</v>
      </c>
      <c r="B10" s="316">
        <v>43.6</v>
      </c>
      <c r="C10" s="315">
        <v>52.7</v>
      </c>
      <c r="D10" s="948">
        <v>66.92</v>
      </c>
      <c r="E10" s="388">
        <v>69.3</v>
      </c>
      <c r="F10" s="857">
        <v>60</v>
      </c>
      <c r="G10" s="221"/>
      <c r="H10" s="221"/>
    </row>
    <row r="11" spans="1:12" s="183" customFormat="1" ht="18" customHeight="1" thickTop="1" x14ac:dyDescent="0.3">
      <c r="A11" s="1899" t="s">
        <v>528</v>
      </c>
      <c r="B11" s="1899"/>
      <c r="C11" s="1899"/>
      <c r="D11" s="1899"/>
      <c r="E11" s="184"/>
      <c r="F11" s="184"/>
      <c r="G11" s="184"/>
      <c r="H11" s="184"/>
      <c r="I11" s="184"/>
      <c r="J11" s="184"/>
      <c r="K11" s="184"/>
    </row>
    <row r="12" spans="1:12" s="183" customFormat="1" ht="18" customHeight="1" x14ac:dyDescent="0.3">
      <c r="A12" s="1896" t="s">
        <v>410</v>
      </c>
      <c r="B12" s="1896"/>
      <c r="C12" s="1896"/>
      <c r="D12" s="1896"/>
      <c r="E12" s="1896"/>
      <c r="F12" s="1896"/>
      <c r="G12" s="1896"/>
      <c r="H12" s="1896"/>
      <c r="I12" s="1896"/>
      <c r="J12" s="1896"/>
      <c r="K12" s="1896"/>
    </row>
    <row r="13" spans="1:12" ht="18" customHeight="1" x14ac:dyDescent="0.35">
      <c r="A13" s="1897" t="s">
        <v>429</v>
      </c>
      <c r="B13" s="1897"/>
      <c r="C13" s="1897"/>
      <c r="D13" s="1897"/>
      <c r="E13" s="1897"/>
      <c r="F13" s="1897"/>
      <c r="G13" s="1897"/>
      <c r="H13" s="1897"/>
      <c r="I13" s="1897"/>
      <c r="J13" s="1897"/>
      <c r="K13" s="1897"/>
    </row>
    <row r="14" spans="1:12" ht="25.5" customHeight="1" x14ac:dyDescent="0.35">
      <c r="A14" s="1898"/>
      <c r="B14" s="1898"/>
      <c r="C14" s="1898"/>
      <c r="D14" s="1898"/>
      <c r="E14" s="1898"/>
      <c r="F14" s="1898"/>
      <c r="G14" s="1898"/>
      <c r="H14" s="1898"/>
      <c r="I14" s="1898"/>
      <c r="J14" s="1898"/>
      <c r="K14" s="1898"/>
    </row>
    <row r="15" spans="1:12" ht="25.5" customHeight="1" x14ac:dyDescent="0.35">
      <c r="A15" s="1895"/>
      <c r="B15" s="1895"/>
      <c r="C15" s="1895"/>
      <c r="D15" s="1895"/>
      <c r="E15" s="1895"/>
      <c r="F15" s="1895"/>
      <c r="G15" s="1895"/>
      <c r="H15" s="1895"/>
      <c r="I15" s="1895"/>
      <c r="J15" s="1895"/>
      <c r="K15" s="1895"/>
    </row>
    <row r="16" spans="1:12" x14ac:dyDescent="0.35">
      <c r="D16" s="158"/>
    </row>
    <row r="17" spans="4:7" x14ac:dyDescent="0.35">
      <c r="G17" s="919"/>
    </row>
    <row r="18" spans="4:7" x14ac:dyDescent="0.35">
      <c r="D18" s="158"/>
    </row>
    <row r="19" spans="4:7" x14ac:dyDescent="0.35">
      <c r="D19" s="158"/>
    </row>
  </sheetData>
  <mergeCells count="6">
    <mergeCell ref="A1:F1"/>
    <mergeCell ref="A15:K15"/>
    <mergeCell ref="A12:K12"/>
    <mergeCell ref="A13:K13"/>
    <mergeCell ref="A14:K14"/>
    <mergeCell ref="A11:D11"/>
  </mergeCells>
  <pageMargins left="1.299212598425197" right="0.70866141732283472" top="1.9291338582677167" bottom="0.74803149606299213" header="0.31496062992125984" footer="0.31496062992125984"/>
  <pageSetup scale="68" orientation="landscape" r:id="rId1"/>
  <headerFooter>
    <oddFooter>&amp;C14</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F8:T47"/>
  <sheetViews>
    <sheetView view="pageBreakPreview" topLeftCell="G20" zoomScale="60" zoomScaleNormal="100" zoomScalePageLayoutView="60" workbookViewId="0">
      <selection activeCell="Y11" sqref="Y11"/>
    </sheetView>
  </sheetViews>
  <sheetFormatPr baseColWidth="10" defaultColWidth="11.44140625" defaultRowHeight="13.8" x14ac:dyDescent="0.25"/>
  <cols>
    <col min="1" max="16384" width="11.44140625" style="1"/>
  </cols>
  <sheetData>
    <row r="8" spans="16:20" ht="25.8" x14ac:dyDescent="0.25">
      <c r="P8" s="941"/>
      <c r="T8" s="942"/>
    </row>
    <row r="39" spans="6:17" ht="19.5" customHeight="1" x14ac:dyDescent="0.25"/>
    <row r="45" spans="6:17" ht="15.6" x14ac:dyDescent="0.3">
      <c r="F45" s="1900"/>
      <c r="G45" s="1900"/>
      <c r="H45" s="1900"/>
      <c r="I45" s="1900"/>
      <c r="J45" s="1900"/>
      <c r="K45" s="943"/>
      <c r="L45" s="943"/>
      <c r="M45" s="943"/>
      <c r="N45" s="943"/>
      <c r="O45" s="943"/>
      <c r="P45" s="943"/>
      <c r="Q45" s="943"/>
    </row>
    <row r="46" spans="6:17" ht="15.6" x14ac:dyDescent="0.25">
      <c r="F46" s="1901"/>
      <c r="G46" s="1901"/>
      <c r="H46" s="1901"/>
      <c r="I46" s="1901"/>
      <c r="J46" s="1901"/>
      <c r="K46" s="1901"/>
      <c r="L46" s="1901"/>
      <c r="M46" s="1901"/>
      <c r="N46" s="1901"/>
      <c r="O46" s="1901"/>
      <c r="P46" s="1901"/>
      <c r="Q46" s="1901"/>
    </row>
    <row r="47" spans="6:17" ht="15.6" x14ac:dyDescent="0.25">
      <c r="F47" s="1902"/>
      <c r="G47" s="1902"/>
      <c r="H47" s="1902"/>
      <c r="I47" s="1902"/>
      <c r="J47" s="1902"/>
      <c r="K47" s="1902"/>
      <c r="L47" s="1902"/>
      <c r="M47" s="1902"/>
      <c r="N47" s="1902"/>
      <c r="O47" s="1902"/>
      <c r="P47" s="1902"/>
      <c r="Q47" s="1902"/>
    </row>
  </sheetData>
  <mergeCells count="3">
    <mergeCell ref="F45:J45"/>
    <mergeCell ref="F46:Q46"/>
    <mergeCell ref="F47:Q47"/>
  </mergeCells>
  <pageMargins left="0.74803149606299213" right="0.70866141732283472" top="0.74803149606299213" bottom="0.74803149606299213" header="0.31496062992125984" footer="0.31496062992125984"/>
  <pageSetup scale="60" orientation="landscape" r:id="rId1"/>
  <headerFooter>
    <oddFooter>&amp;C15</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M48"/>
  <sheetViews>
    <sheetView view="pageBreakPreview" topLeftCell="A61" zoomScale="70" zoomScaleNormal="50" zoomScaleSheetLayoutView="70" zoomScalePageLayoutView="70" workbookViewId="0">
      <selection activeCell="B42" sqref="B42"/>
    </sheetView>
  </sheetViews>
  <sheetFormatPr baseColWidth="10" defaultColWidth="11.44140625" defaultRowHeight="48" customHeight="1" x14ac:dyDescent="0.3"/>
  <cols>
    <col min="1" max="1" width="116.6640625" style="100" customWidth="1"/>
    <col min="2" max="2" width="15.6640625" style="548" customWidth="1"/>
    <col min="3" max="16384" width="11.44140625" style="100"/>
  </cols>
  <sheetData>
    <row r="1" spans="1:13" ht="48" customHeight="1" x14ac:dyDescent="0.3">
      <c r="A1" s="103" t="s">
        <v>6</v>
      </c>
    </row>
    <row r="2" spans="1:13" ht="37.5" customHeight="1" x14ac:dyDescent="0.3">
      <c r="B2" s="554" t="s">
        <v>606</v>
      </c>
    </row>
    <row r="3" spans="1:13" ht="48" customHeight="1" x14ac:dyDescent="0.3">
      <c r="A3" s="104" t="s">
        <v>7</v>
      </c>
      <c r="B3" s="548" t="s">
        <v>535</v>
      </c>
    </row>
    <row r="4" spans="1:13" ht="48" customHeight="1" x14ac:dyDescent="0.3">
      <c r="A4" s="106" t="s">
        <v>8</v>
      </c>
      <c r="B4" s="548" t="s">
        <v>536</v>
      </c>
    </row>
    <row r="5" spans="1:13" ht="48" customHeight="1" x14ac:dyDescent="0.3">
      <c r="A5" s="106" t="s">
        <v>9</v>
      </c>
      <c r="B5" s="554" t="s">
        <v>537</v>
      </c>
    </row>
    <row r="6" spans="1:13" ht="48" customHeight="1" x14ac:dyDescent="0.3">
      <c r="A6" s="106" t="s">
        <v>10</v>
      </c>
      <c r="B6" s="554" t="s">
        <v>540</v>
      </c>
    </row>
    <row r="7" spans="1:13" s="101" customFormat="1" ht="35.25" customHeight="1" x14ac:dyDescent="0.3">
      <c r="A7" s="104" t="s">
        <v>250</v>
      </c>
      <c r="B7" s="554" t="s">
        <v>599</v>
      </c>
    </row>
    <row r="8" spans="1:13" ht="35.25" customHeight="1" x14ac:dyDescent="0.3">
      <c r="A8" s="104" t="s">
        <v>764</v>
      </c>
      <c r="B8" s="548" t="s">
        <v>600</v>
      </c>
    </row>
    <row r="9" spans="1:13" ht="35.25" customHeight="1" x14ac:dyDescent="0.3">
      <c r="A9" s="104" t="s">
        <v>11</v>
      </c>
    </row>
    <row r="10" spans="1:13" ht="35.25" customHeight="1" x14ac:dyDescent="0.3">
      <c r="A10" s="104" t="s">
        <v>674</v>
      </c>
      <c r="B10" s="548">
        <v>1</v>
      </c>
      <c r="E10" s="102"/>
      <c r="F10" s="102"/>
      <c r="G10" s="102"/>
      <c r="H10" s="102"/>
    </row>
    <row r="11" spans="1:13" ht="30.75" customHeight="1" x14ac:dyDescent="0.3">
      <c r="A11" s="442" t="s">
        <v>12</v>
      </c>
    </row>
    <row r="12" spans="1:13" ht="48" customHeight="1" x14ac:dyDescent="0.3">
      <c r="A12" s="105" t="s">
        <v>702</v>
      </c>
      <c r="B12" s="548">
        <v>2</v>
      </c>
    </row>
    <row r="13" spans="1:13" ht="48" customHeight="1" x14ac:dyDescent="0.3">
      <c r="A13" s="106" t="s">
        <v>703</v>
      </c>
      <c r="B13" s="548">
        <v>3</v>
      </c>
    </row>
    <row r="14" spans="1:13" ht="48" customHeight="1" x14ac:dyDescent="0.3">
      <c r="A14" s="105" t="s">
        <v>675</v>
      </c>
      <c r="B14" s="548">
        <v>4</v>
      </c>
    </row>
    <row r="15" spans="1:13" ht="48" customHeight="1" x14ac:dyDescent="0.3">
      <c r="A15" s="105" t="s">
        <v>676</v>
      </c>
      <c r="B15" s="548">
        <v>5</v>
      </c>
      <c r="E15" s="1523"/>
      <c r="F15" s="1523"/>
      <c r="G15" s="1523"/>
      <c r="H15" s="1523"/>
      <c r="I15" s="1523"/>
      <c r="J15" s="1523"/>
      <c r="K15" s="1523"/>
      <c r="L15" s="1523"/>
      <c r="M15" s="1523"/>
    </row>
    <row r="16" spans="1:13" ht="48" customHeight="1" x14ac:dyDescent="0.3">
      <c r="A16" s="105" t="s">
        <v>677</v>
      </c>
      <c r="B16" s="548">
        <v>6</v>
      </c>
      <c r="E16" s="1523"/>
      <c r="F16" s="1523"/>
      <c r="G16" s="1523"/>
      <c r="H16" s="1523"/>
      <c r="I16" s="1523"/>
      <c r="J16" s="1523"/>
      <c r="K16" s="1523"/>
      <c r="L16" s="1523"/>
      <c r="M16" s="1523"/>
    </row>
    <row r="17" spans="1:2" ht="48" customHeight="1" x14ac:dyDescent="0.3">
      <c r="A17" s="547" t="s">
        <v>678</v>
      </c>
      <c r="B17" s="548">
        <v>7</v>
      </c>
    </row>
    <row r="18" spans="1:2" ht="48" customHeight="1" x14ac:dyDescent="0.3">
      <c r="A18" s="105" t="s">
        <v>679</v>
      </c>
      <c r="B18" s="548">
        <v>8</v>
      </c>
    </row>
    <row r="19" spans="1:2" ht="48" customHeight="1" x14ac:dyDescent="0.3">
      <c r="A19" s="105" t="s">
        <v>680</v>
      </c>
      <c r="B19" s="549" t="s">
        <v>538</v>
      </c>
    </row>
    <row r="20" spans="1:2" ht="48" customHeight="1" x14ac:dyDescent="0.3">
      <c r="A20" s="105" t="s">
        <v>681</v>
      </c>
      <c r="B20" s="549" t="s">
        <v>539</v>
      </c>
    </row>
    <row r="21" spans="1:2" ht="48" customHeight="1" x14ac:dyDescent="0.3">
      <c r="A21" s="105" t="s">
        <v>682</v>
      </c>
      <c r="B21" s="549" t="s">
        <v>654</v>
      </c>
    </row>
    <row r="22" spans="1:2" ht="48" customHeight="1" x14ac:dyDescent="0.3">
      <c r="A22" s="106" t="s">
        <v>683</v>
      </c>
      <c r="B22" s="548">
        <v>12</v>
      </c>
    </row>
    <row r="23" spans="1:2" ht="48" customHeight="1" x14ac:dyDescent="0.3">
      <c r="A23" s="106" t="s">
        <v>684</v>
      </c>
      <c r="B23" s="548">
        <v>13</v>
      </c>
    </row>
    <row r="24" spans="1:2" ht="48" customHeight="1" x14ac:dyDescent="0.3">
      <c r="A24" s="105" t="s">
        <v>704</v>
      </c>
      <c r="B24" s="548">
        <v>14</v>
      </c>
    </row>
    <row r="25" spans="1:2" ht="48" customHeight="1" x14ac:dyDescent="0.3">
      <c r="A25" s="106" t="s">
        <v>705</v>
      </c>
      <c r="B25" s="548">
        <v>15</v>
      </c>
    </row>
    <row r="26" spans="1:2" ht="48" customHeight="1" x14ac:dyDescent="0.3">
      <c r="A26" s="106" t="s">
        <v>685</v>
      </c>
      <c r="B26" s="554">
        <v>16</v>
      </c>
    </row>
    <row r="27" spans="1:2" ht="48" customHeight="1" x14ac:dyDescent="0.3">
      <c r="A27" s="443" t="s">
        <v>13</v>
      </c>
    </row>
    <row r="28" spans="1:2" ht="48" customHeight="1" x14ac:dyDescent="0.3">
      <c r="A28" s="105" t="s">
        <v>706</v>
      </c>
      <c r="B28" s="548">
        <v>17</v>
      </c>
    </row>
    <row r="29" spans="1:2" ht="48" customHeight="1" x14ac:dyDescent="0.3">
      <c r="A29" s="105" t="s">
        <v>686</v>
      </c>
      <c r="B29" s="548">
        <v>16</v>
      </c>
    </row>
    <row r="30" spans="1:2" ht="48" customHeight="1" x14ac:dyDescent="0.3">
      <c r="A30" s="106" t="s">
        <v>760</v>
      </c>
      <c r="B30" s="548">
        <v>19</v>
      </c>
    </row>
    <row r="31" spans="1:2" ht="67.5" customHeight="1" x14ac:dyDescent="0.3">
      <c r="A31" s="106" t="s">
        <v>761</v>
      </c>
      <c r="B31" s="548">
        <v>20</v>
      </c>
    </row>
    <row r="32" spans="1:2" ht="48" customHeight="1" x14ac:dyDescent="0.3">
      <c r="A32" s="106" t="s">
        <v>762</v>
      </c>
      <c r="B32" s="548">
        <v>21</v>
      </c>
    </row>
    <row r="33" spans="1:2" ht="48" customHeight="1" x14ac:dyDescent="0.3">
      <c r="A33" s="105" t="s">
        <v>763</v>
      </c>
      <c r="B33" s="548">
        <v>22</v>
      </c>
    </row>
    <row r="34" spans="1:2" ht="48" customHeight="1" x14ac:dyDescent="0.3">
      <c r="A34" s="105" t="s">
        <v>707</v>
      </c>
      <c r="B34" s="548">
        <v>23</v>
      </c>
    </row>
    <row r="35" spans="1:2" ht="48" customHeight="1" x14ac:dyDescent="0.3">
      <c r="A35" s="106" t="s">
        <v>708</v>
      </c>
      <c r="B35" s="548">
        <v>24</v>
      </c>
    </row>
    <row r="36" spans="1:2" ht="48" customHeight="1" x14ac:dyDescent="0.3">
      <c r="A36" s="106" t="s">
        <v>687</v>
      </c>
      <c r="B36" s="548">
        <v>25</v>
      </c>
    </row>
    <row r="37" spans="1:2" ht="48" customHeight="1" x14ac:dyDescent="0.3">
      <c r="A37" s="106" t="s">
        <v>688</v>
      </c>
      <c r="B37" s="548">
        <v>26</v>
      </c>
    </row>
    <row r="38" spans="1:2" ht="48" customHeight="1" x14ac:dyDescent="0.3">
      <c r="A38" s="106" t="s">
        <v>689</v>
      </c>
      <c r="B38" s="548">
        <v>27</v>
      </c>
    </row>
    <row r="39" spans="1:2" ht="48" customHeight="1" x14ac:dyDescent="0.3">
      <c r="A39" s="106" t="s">
        <v>690</v>
      </c>
      <c r="B39" s="548">
        <v>28</v>
      </c>
    </row>
    <row r="40" spans="1:2" ht="48" customHeight="1" x14ac:dyDescent="0.3">
      <c r="A40" s="106" t="s">
        <v>691</v>
      </c>
      <c r="B40" s="548">
        <v>29</v>
      </c>
    </row>
    <row r="41" spans="1:2" ht="48" customHeight="1" x14ac:dyDescent="0.3">
      <c r="A41" s="106" t="s">
        <v>692</v>
      </c>
      <c r="B41" s="548">
        <v>30</v>
      </c>
    </row>
    <row r="42" spans="1:2" ht="48" customHeight="1" x14ac:dyDescent="0.3">
      <c r="A42" s="104" t="s">
        <v>369</v>
      </c>
      <c r="B42" s="548" t="s">
        <v>765</v>
      </c>
    </row>
    <row r="45" spans="1:2" ht="48" customHeight="1" x14ac:dyDescent="0.4">
      <c r="A45" s="257"/>
    </row>
    <row r="48" spans="1:2" ht="27.75" customHeight="1" x14ac:dyDescent="0.3"/>
  </sheetData>
  <mergeCells count="1">
    <mergeCell ref="E15:M16"/>
  </mergeCells>
  <pageMargins left="1.1023622047244095" right="0.70866141732283472" top="0.74803149606299213" bottom="0.74803149606299213" header="0.31496062992125984" footer="0.31496062992125984"/>
  <pageSetup scale="46" orientation="portrait" r:id="rId1"/>
  <headerFooter>
    <oddFooter>&amp;CIV</oddFooter>
  </headerFooter>
  <rowBreaks count="1" manualBreakCount="1">
    <brk id="26" max="1"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AR66"/>
  <sheetViews>
    <sheetView view="pageBreakPreview" topLeftCell="A13" zoomScaleNormal="100" zoomScaleSheetLayoutView="100" workbookViewId="0">
      <selection sqref="A1:U1"/>
    </sheetView>
  </sheetViews>
  <sheetFormatPr baseColWidth="10" defaultColWidth="5.33203125" defaultRowHeight="13.8" x14ac:dyDescent="0.25"/>
  <cols>
    <col min="1" max="1" width="8.88671875" style="43" customWidth="1"/>
    <col min="2" max="2" width="7.88671875" style="43" customWidth="1"/>
    <col min="3" max="3" width="6.44140625" style="43" customWidth="1"/>
    <col min="4" max="4" width="9.109375" style="43" customWidth="1"/>
    <col min="5" max="19" width="7.5546875" style="43" customWidth="1"/>
    <col min="20" max="23" width="6.44140625" style="43" customWidth="1"/>
    <col min="24" max="24" width="5.6640625" style="43" customWidth="1"/>
    <col min="25" max="32" width="8.88671875" style="149" customWidth="1"/>
    <col min="33" max="33" width="8.33203125" style="43" customWidth="1"/>
    <col min="34" max="34" width="7.88671875" style="43" bestFit="1" customWidth="1"/>
    <col min="35" max="35" width="7" style="43" bestFit="1" customWidth="1"/>
    <col min="36" max="36" width="7.88671875" style="43" bestFit="1" customWidth="1"/>
    <col min="37" max="37" width="7" style="43" bestFit="1" customWidth="1"/>
    <col min="38" max="38" width="7.88671875" style="43" bestFit="1" customWidth="1"/>
    <col min="39" max="39" width="7" style="43" bestFit="1" customWidth="1"/>
    <col min="40" max="40" width="7.88671875" style="43" bestFit="1" customWidth="1"/>
    <col min="41" max="41" width="7" style="43" bestFit="1" customWidth="1"/>
    <col min="42" max="42" width="7.88671875" style="43" bestFit="1" customWidth="1"/>
    <col min="43" max="43" width="7" style="43" bestFit="1" customWidth="1"/>
    <col min="44" max="44" width="6.6640625" style="43" bestFit="1" customWidth="1"/>
    <col min="45" max="16384" width="5.33203125" style="43"/>
  </cols>
  <sheetData>
    <row r="1" spans="1:44" ht="35.25" customHeight="1" x14ac:dyDescent="0.25">
      <c r="A1" s="1903" t="s">
        <v>752</v>
      </c>
      <c r="B1" s="1903"/>
      <c r="C1" s="1903"/>
      <c r="D1" s="1903"/>
      <c r="E1" s="1903"/>
      <c r="F1" s="1903"/>
      <c r="G1" s="1903"/>
      <c r="H1" s="1903"/>
      <c r="I1" s="1903"/>
      <c r="J1" s="1903"/>
      <c r="K1" s="1903"/>
      <c r="L1" s="1903"/>
      <c r="M1" s="1903"/>
      <c r="N1" s="1903"/>
      <c r="O1" s="1903"/>
      <c r="P1" s="1903"/>
      <c r="Q1" s="1903"/>
      <c r="R1" s="1903"/>
      <c r="S1" s="1903"/>
      <c r="T1" s="1903"/>
      <c r="U1" s="1903"/>
      <c r="V1" s="481"/>
      <c r="W1" s="481"/>
    </row>
    <row r="2" spans="1:44" ht="14.25" customHeight="1" thickBot="1" x14ac:dyDescent="0.3">
      <c r="A2" s="482"/>
      <c r="B2" s="483"/>
      <c r="C2" s="481"/>
      <c r="D2" s="481"/>
      <c r="E2" s="481"/>
      <c r="F2" s="481"/>
      <c r="G2" s="481"/>
      <c r="H2" s="481"/>
      <c r="I2" s="481"/>
      <c r="J2" s="481"/>
      <c r="K2" s="481"/>
      <c r="L2" s="481"/>
      <c r="M2" s="481"/>
      <c r="N2" s="481"/>
      <c r="O2" s="481"/>
      <c r="P2" s="481"/>
      <c r="Q2" s="481"/>
      <c r="R2" s="481"/>
      <c r="S2" s="481"/>
      <c r="T2" s="481"/>
      <c r="U2" s="481"/>
      <c r="V2" s="481"/>
      <c r="W2" s="481"/>
    </row>
    <row r="3" spans="1:44" ht="13.5" customHeight="1" x14ac:dyDescent="0.25">
      <c r="A3" s="1904" t="s">
        <v>641</v>
      </c>
      <c r="B3" s="1905"/>
      <c r="C3" s="1910" t="s">
        <v>89</v>
      </c>
      <c r="D3" s="1911"/>
      <c r="E3" s="1918" t="s">
        <v>111</v>
      </c>
      <c r="F3" s="1919"/>
      <c r="G3" s="1919"/>
      <c r="H3" s="1919"/>
      <c r="I3" s="1919"/>
      <c r="J3" s="1919"/>
      <c r="K3" s="1919"/>
      <c r="L3" s="1919"/>
      <c r="M3" s="1919"/>
      <c r="N3" s="1919"/>
      <c r="O3" s="1919"/>
      <c r="P3" s="1919"/>
      <c r="Q3" s="1919"/>
      <c r="R3" s="1919"/>
      <c r="S3" s="1919"/>
      <c r="T3" s="1919"/>
      <c r="U3" s="1919"/>
      <c r="V3" s="484"/>
      <c r="W3" s="484"/>
    </row>
    <row r="4" spans="1:44" ht="20.25" customHeight="1" x14ac:dyDescent="0.25">
      <c r="A4" s="1906"/>
      <c r="B4" s="1907"/>
      <c r="C4" s="1912"/>
      <c r="D4" s="1913"/>
      <c r="E4" s="485" t="s">
        <v>640</v>
      </c>
      <c r="F4" s="509"/>
      <c r="G4" s="485" t="s">
        <v>639</v>
      </c>
      <c r="H4" s="509"/>
      <c r="I4" s="485" t="s">
        <v>638</v>
      </c>
      <c r="J4" s="509"/>
      <c r="K4" s="485" t="s">
        <v>637</v>
      </c>
      <c r="L4" s="509"/>
      <c r="M4" s="485" t="s">
        <v>636</v>
      </c>
      <c r="N4" s="509"/>
      <c r="O4" s="485" t="s">
        <v>635</v>
      </c>
      <c r="P4" s="509"/>
      <c r="Q4" s="485" t="s">
        <v>634</v>
      </c>
      <c r="R4" s="509"/>
      <c r="S4" s="1914" t="s">
        <v>633</v>
      </c>
      <c r="T4" s="1915"/>
      <c r="U4" s="1916" t="s">
        <v>76</v>
      </c>
    </row>
    <row r="5" spans="1:44" ht="20.25" customHeight="1" thickBot="1" x14ac:dyDescent="0.3">
      <c r="A5" s="1908"/>
      <c r="B5" s="1909"/>
      <c r="C5" s="510" t="s">
        <v>137</v>
      </c>
      <c r="D5" s="510" t="s">
        <v>138</v>
      </c>
      <c r="E5" s="510" t="s">
        <v>137</v>
      </c>
      <c r="F5" s="510" t="s">
        <v>138</v>
      </c>
      <c r="G5" s="510" t="s">
        <v>137</v>
      </c>
      <c r="H5" s="510" t="s">
        <v>138</v>
      </c>
      <c r="I5" s="510" t="s">
        <v>137</v>
      </c>
      <c r="J5" s="510" t="s">
        <v>138</v>
      </c>
      <c r="K5" s="510" t="s">
        <v>137</v>
      </c>
      <c r="L5" s="510" t="s">
        <v>138</v>
      </c>
      <c r="M5" s="510" t="s">
        <v>137</v>
      </c>
      <c r="N5" s="510" t="s">
        <v>138</v>
      </c>
      <c r="O5" s="510" t="s">
        <v>137</v>
      </c>
      <c r="P5" s="510" t="s">
        <v>138</v>
      </c>
      <c r="Q5" s="510" t="s">
        <v>137</v>
      </c>
      <c r="R5" s="510" t="s">
        <v>138</v>
      </c>
      <c r="S5" s="510" t="s">
        <v>137</v>
      </c>
      <c r="T5" s="510" t="s">
        <v>138</v>
      </c>
      <c r="U5" s="1917"/>
    </row>
    <row r="6" spans="1:44" s="117" customFormat="1" ht="21.75" customHeight="1" x14ac:dyDescent="0.25">
      <c r="A6" s="1922">
        <v>2015</v>
      </c>
      <c r="B6" s="488" t="s">
        <v>89</v>
      </c>
      <c r="C6" s="544">
        <v>401</v>
      </c>
      <c r="D6" s="952">
        <f>C6/$D$33*100000</f>
        <v>27.740498360474287</v>
      </c>
      <c r="E6" s="511" t="s">
        <v>73</v>
      </c>
      <c r="F6" s="511" t="s">
        <v>73</v>
      </c>
      <c r="G6" s="1043">
        <v>9</v>
      </c>
      <c r="H6" s="952">
        <f>G6/$G$33*100000</f>
        <v>5.6540476699041324</v>
      </c>
      <c r="I6" s="1043">
        <v>20</v>
      </c>
      <c r="J6" s="953">
        <f>I6/$I$33*100000</f>
        <v>13.001618701528342</v>
      </c>
      <c r="K6" s="954">
        <v>95</v>
      </c>
      <c r="L6" s="952">
        <f>K6/$K$33*100000</f>
        <v>32.810891834577845</v>
      </c>
      <c r="M6" s="954">
        <v>96</v>
      </c>
      <c r="N6" s="952">
        <f>M6/$M$33*100000</f>
        <v>37.58853862809665</v>
      </c>
      <c r="O6" s="1043">
        <v>68</v>
      </c>
      <c r="P6" s="952">
        <f>O6/$O$33*100000</f>
        <v>35.834549775770576</v>
      </c>
      <c r="Q6" s="1043">
        <v>57</v>
      </c>
      <c r="R6" s="952">
        <f>Q6/$Q$33*100000</f>
        <v>47.540409347945754</v>
      </c>
      <c r="S6" s="1043">
        <v>56</v>
      </c>
      <c r="T6" s="952">
        <f>S6/$S$33*100000</f>
        <v>51.639079717829311</v>
      </c>
      <c r="U6" s="955" t="s">
        <v>73</v>
      </c>
      <c r="Y6" s="149"/>
      <c r="Z6" s="149"/>
      <c r="AA6" s="149"/>
      <c r="AB6" s="149"/>
      <c r="AC6" s="149"/>
      <c r="AD6" s="149"/>
      <c r="AE6" s="149"/>
      <c r="AF6" s="149"/>
    </row>
    <row r="7" spans="1:44" s="117" customFormat="1" ht="21.75" customHeight="1" x14ac:dyDescent="0.25">
      <c r="A7" s="1923"/>
      <c r="B7" s="486" t="s">
        <v>632</v>
      </c>
      <c r="C7" s="1044">
        <v>84</v>
      </c>
      <c r="D7" s="956">
        <f>C7/$D$32*100000</f>
        <v>5.6935295070555707</v>
      </c>
      <c r="E7" s="495" t="s">
        <v>73</v>
      </c>
      <c r="F7" s="495" t="s">
        <v>73</v>
      </c>
      <c r="G7" s="1045">
        <v>5</v>
      </c>
      <c r="H7" s="956">
        <f>G7/$G$33*100000</f>
        <v>3.1411375943911848</v>
      </c>
      <c r="I7" s="1045">
        <v>10</v>
      </c>
      <c r="J7" s="957">
        <f>I7/$I$33*100000</f>
        <v>6.5008093507641709</v>
      </c>
      <c r="K7" s="958">
        <v>29</v>
      </c>
      <c r="L7" s="956">
        <f>K7/$K$33*100000</f>
        <v>10.015956454765869</v>
      </c>
      <c r="M7" s="958">
        <v>21</v>
      </c>
      <c r="N7" s="956">
        <f>M7/$M$33*100000</f>
        <v>8.2224928248961415</v>
      </c>
      <c r="O7" s="1046">
        <v>7</v>
      </c>
      <c r="P7" s="956">
        <f>O7/$O$33*100000</f>
        <v>3.6888507122116772</v>
      </c>
      <c r="Q7" s="1046">
        <v>8</v>
      </c>
      <c r="R7" s="956">
        <f>Q7/$Q$33*100000</f>
        <v>6.6723381540976501</v>
      </c>
      <c r="S7" s="1046">
        <v>4</v>
      </c>
      <c r="T7" s="956">
        <f>S7/$S$33*100000</f>
        <v>3.6885056941306655</v>
      </c>
      <c r="U7" s="959" t="s">
        <v>73</v>
      </c>
      <c r="V7" s="489"/>
      <c r="W7" s="489"/>
      <c r="X7" s="1253"/>
      <c r="Y7" s="1066"/>
      <c r="Z7" s="1066"/>
      <c r="AA7" s="1066"/>
      <c r="AB7" s="1066"/>
      <c r="AC7" s="1066"/>
      <c r="AD7" s="1066"/>
      <c r="AE7" s="1066"/>
      <c r="AF7" s="1066"/>
      <c r="AG7" s="1253"/>
      <c r="AH7" s="1253"/>
      <c r="AI7" s="1253"/>
      <c r="AJ7" s="1253"/>
      <c r="AK7" s="1253"/>
      <c r="AL7" s="1253"/>
      <c r="AM7" s="1253"/>
      <c r="AN7" s="1253"/>
      <c r="AO7" s="1253"/>
      <c r="AP7" s="1253"/>
      <c r="AQ7" s="1253"/>
      <c r="AR7" s="1253"/>
    </row>
    <row r="8" spans="1:44" s="117" customFormat="1" ht="21.75" customHeight="1" x14ac:dyDescent="0.25">
      <c r="A8" s="1923"/>
      <c r="B8" s="486" t="s">
        <v>631</v>
      </c>
      <c r="C8" s="1044">
        <v>317</v>
      </c>
      <c r="D8" s="960">
        <f>C8/$D$32*100000</f>
        <v>21.486295877816854</v>
      </c>
      <c r="E8" s="920" t="s">
        <v>73</v>
      </c>
      <c r="F8" s="920" t="s">
        <v>73</v>
      </c>
      <c r="G8" s="1047">
        <v>4</v>
      </c>
      <c r="H8" s="960">
        <f>G8/$G$33*100000</f>
        <v>2.5129100755129481</v>
      </c>
      <c r="I8" s="1047">
        <v>10</v>
      </c>
      <c r="J8" s="961">
        <f>I8/$I$33*100000</f>
        <v>6.5008093507641709</v>
      </c>
      <c r="K8" s="962">
        <v>66</v>
      </c>
      <c r="L8" s="960">
        <f>K8/$K$33*100000</f>
        <v>22.794935379811974</v>
      </c>
      <c r="M8" s="962">
        <v>75</v>
      </c>
      <c r="N8" s="960">
        <f>M8/$M$33*100000</f>
        <v>29.366045803200507</v>
      </c>
      <c r="O8" s="1048">
        <v>61</v>
      </c>
      <c r="P8" s="960">
        <f>O8/$O$33*100000</f>
        <v>32.145699063558901</v>
      </c>
      <c r="Q8" s="1048">
        <v>49</v>
      </c>
      <c r="R8" s="960">
        <f>Q8/$Q$33*100000</f>
        <v>40.86807119384811</v>
      </c>
      <c r="S8" s="1048">
        <v>52</v>
      </c>
      <c r="T8" s="960">
        <f>S8/$S$33*100000</f>
        <v>47.95057402369865</v>
      </c>
      <c r="U8" s="963" t="s">
        <v>73</v>
      </c>
      <c r="V8" s="490"/>
      <c r="W8" s="491"/>
      <c r="X8" s="1253"/>
      <c r="Y8" s="1066"/>
      <c r="Z8" s="1066"/>
      <c r="AA8" s="1066"/>
      <c r="AB8" s="1066"/>
      <c r="AC8" s="1066"/>
      <c r="AD8" s="1066"/>
      <c r="AE8" s="1066"/>
      <c r="AF8" s="1066"/>
      <c r="AG8" s="1253"/>
      <c r="AH8" s="1253"/>
      <c r="AI8" s="1253"/>
      <c r="AJ8" s="1253"/>
      <c r="AK8" s="1253"/>
      <c r="AL8" s="1253"/>
      <c r="AM8" s="1253"/>
      <c r="AN8" s="1253"/>
      <c r="AO8" s="1253"/>
      <c r="AP8" s="1253"/>
      <c r="AQ8" s="1253"/>
      <c r="AR8" s="1253"/>
    </row>
    <row r="9" spans="1:44" s="117" customFormat="1" ht="21.75" customHeight="1" x14ac:dyDescent="0.25">
      <c r="A9" s="1920">
        <v>2016</v>
      </c>
      <c r="B9" s="492" t="s">
        <v>89</v>
      </c>
      <c r="C9" s="1049">
        <v>492</v>
      </c>
      <c r="D9" s="493">
        <f>C9/$D$32*100000</f>
        <v>33.347815684182635</v>
      </c>
      <c r="E9" s="511" t="s">
        <v>73</v>
      </c>
      <c r="F9" s="511" t="s">
        <v>73</v>
      </c>
      <c r="G9" s="1049">
        <v>8</v>
      </c>
      <c r="H9" s="952">
        <f>G9/$G$32*100000</f>
        <v>4.9550330748457752</v>
      </c>
      <c r="I9" s="1049">
        <v>39</v>
      </c>
      <c r="J9" s="953">
        <f>I9/$I$32*100000</f>
        <v>25.156421337805586</v>
      </c>
      <c r="K9" s="1049">
        <v>136</v>
      </c>
      <c r="L9" s="952">
        <f>K9/$K$32*100000</f>
        <v>46.488097679697006</v>
      </c>
      <c r="M9" s="1049">
        <v>101</v>
      </c>
      <c r="N9" s="952">
        <f>M9/$M$32*100000</f>
        <v>38.762962564956752</v>
      </c>
      <c r="O9" s="1049">
        <v>83</v>
      </c>
      <c r="P9" s="952">
        <f>O9/$O$32*100000</f>
        <v>42.293424646365821</v>
      </c>
      <c r="Q9" s="1049">
        <v>63</v>
      </c>
      <c r="R9" s="952">
        <f>Q9/$Q$32*100000</f>
        <v>50.475106959155227</v>
      </c>
      <c r="S9" s="1049">
        <v>62</v>
      </c>
      <c r="T9" s="952">
        <f>S9/$S$32*100000</f>
        <v>54.815836471982031</v>
      </c>
      <c r="U9" s="955" t="s">
        <v>73</v>
      </c>
      <c r="V9" s="1253"/>
      <c r="W9" s="1256"/>
      <c r="X9" s="1052"/>
      <c r="Y9" s="1257"/>
      <c r="Z9" s="1257"/>
      <c r="AA9" s="1257"/>
      <c r="AB9" s="1257"/>
      <c r="AC9" s="1257"/>
      <c r="AD9" s="1257"/>
      <c r="AE9" s="1257"/>
      <c r="AF9" s="1257"/>
      <c r="AG9" s="1258"/>
      <c r="AH9" s="1253"/>
      <c r="AI9" s="1253"/>
      <c r="AJ9" s="1253"/>
      <c r="AK9" s="1253"/>
      <c r="AL9" s="1253"/>
      <c r="AM9" s="1253"/>
      <c r="AN9" s="1253"/>
      <c r="AO9" s="1253"/>
      <c r="AP9" s="1253"/>
      <c r="AQ9" s="1253"/>
      <c r="AR9" s="1253"/>
    </row>
    <row r="10" spans="1:44" s="117" customFormat="1" ht="21.75" customHeight="1" x14ac:dyDescent="0.25">
      <c r="A10" s="1920"/>
      <c r="B10" s="486" t="s">
        <v>632</v>
      </c>
      <c r="C10" s="1050">
        <v>160</v>
      </c>
      <c r="D10" s="494">
        <f>C10/$D$32*100000</f>
        <v>10.844818108677277</v>
      </c>
      <c r="E10" s="495" t="s">
        <v>73</v>
      </c>
      <c r="F10" s="495" t="s">
        <v>73</v>
      </c>
      <c r="G10" s="1050">
        <v>4</v>
      </c>
      <c r="H10" s="956">
        <f>G10/$G$32*100000</f>
        <v>2.4775165374228876</v>
      </c>
      <c r="I10" s="1050">
        <v>25</v>
      </c>
      <c r="J10" s="957">
        <f>I10/$I$32*100000</f>
        <v>16.125911113977939</v>
      </c>
      <c r="K10" s="1050">
        <v>62</v>
      </c>
      <c r="L10" s="956">
        <f>K10/$K$32*100000</f>
        <v>21.193103353979517</v>
      </c>
      <c r="M10" s="1050">
        <v>30</v>
      </c>
      <c r="N10" s="956">
        <f>M10/$M$32*100000</f>
        <v>11.513751256917846</v>
      </c>
      <c r="O10" s="1050">
        <v>21</v>
      </c>
      <c r="P10" s="956">
        <f>O10/$O$32*100000</f>
        <v>10.700745994863642</v>
      </c>
      <c r="Q10" s="1050">
        <v>14</v>
      </c>
      <c r="R10" s="956">
        <f>Q10/$Q$32*100000</f>
        <v>11.216690435367827</v>
      </c>
      <c r="S10" s="1050">
        <v>4</v>
      </c>
      <c r="T10" s="956">
        <f>S10/$S$32*100000</f>
        <v>3.5365055788375503</v>
      </c>
      <c r="U10" s="959" t="s">
        <v>73</v>
      </c>
      <c r="V10" s="489"/>
      <c r="W10" s="1253"/>
      <c r="X10" s="1259"/>
      <c r="Y10" s="1066"/>
      <c r="Z10" s="1066"/>
      <c r="AA10" s="1066"/>
      <c r="AB10" s="1066"/>
      <c r="AC10" s="1066"/>
      <c r="AD10" s="1066"/>
      <c r="AE10" s="1066"/>
      <c r="AF10" s="1066"/>
      <c r="AG10" s="1253"/>
      <c r="AH10" s="1253"/>
      <c r="AI10" s="1253"/>
      <c r="AJ10" s="1253"/>
      <c r="AK10" s="1253"/>
      <c r="AL10" s="1253"/>
      <c r="AM10" s="1253"/>
      <c r="AN10" s="1253"/>
      <c r="AO10" s="1253"/>
      <c r="AP10" s="1253"/>
      <c r="AQ10" s="1253"/>
      <c r="AR10" s="1253"/>
    </row>
    <row r="11" spans="1:44" s="117" customFormat="1" ht="21.75" customHeight="1" x14ac:dyDescent="0.25">
      <c r="A11" s="1920"/>
      <c r="B11" s="487" t="s">
        <v>631</v>
      </c>
      <c r="C11" s="1051">
        <v>332</v>
      </c>
      <c r="D11" s="496">
        <f>C11/$D$32*100000</f>
        <v>22.502997575505351</v>
      </c>
      <c r="E11" s="920" t="s">
        <v>73</v>
      </c>
      <c r="F11" s="920" t="s">
        <v>73</v>
      </c>
      <c r="G11" s="1051">
        <v>4</v>
      </c>
      <c r="H11" s="960">
        <f>G11/$G$32*100000</f>
        <v>2.4775165374228876</v>
      </c>
      <c r="I11" s="1051">
        <v>14</v>
      </c>
      <c r="J11" s="961">
        <f>I11/$I$32*100000</f>
        <v>9.0305102238276458</v>
      </c>
      <c r="K11" s="1051">
        <v>74</v>
      </c>
      <c r="L11" s="960">
        <f>K11/$K$32*100000</f>
        <v>25.294994325717486</v>
      </c>
      <c r="M11" s="1051">
        <v>71</v>
      </c>
      <c r="N11" s="960">
        <f>M11/$M$32*100000</f>
        <v>27.249211308038902</v>
      </c>
      <c r="O11" s="1051">
        <v>62</v>
      </c>
      <c r="P11" s="960">
        <f>O11/$O$32*100000</f>
        <v>31.59267865150218</v>
      </c>
      <c r="Q11" s="1051">
        <v>49</v>
      </c>
      <c r="R11" s="960">
        <f>Q11/$Q$32*100000</f>
        <v>39.258416523787396</v>
      </c>
      <c r="S11" s="1051">
        <v>58</v>
      </c>
      <c r="T11" s="960">
        <f>S11/$S$32*100000</f>
        <v>51.27933089314449</v>
      </c>
      <c r="U11" s="963" t="s">
        <v>73</v>
      </c>
      <c r="V11" s="1253"/>
      <c r="W11" s="1253"/>
      <c r="X11" s="1260"/>
      <c r="Y11" s="1066"/>
      <c r="Z11" s="1066"/>
      <c r="AA11" s="1066"/>
      <c r="AB11" s="1066"/>
      <c r="AC11" s="1066"/>
      <c r="AD11" s="1066"/>
      <c r="AE11" s="1066"/>
      <c r="AF11" s="1066"/>
      <c r="AG11" s="1253"/>
      <c r="AH11" s="1253"/>
      <c r="AI11" s="1253"/>
      <c r="AJ11" s="1253"/>
      <c r="AK11" s="1253"/>
      <c r="AL11" s="1253"/>
      <c r="AM11" s="1253"/>
      <c r="AN11" s="1253"/>
      <c r="AO11" s="1253"/>
      <c r="AP11" s="1253"/>
      <c r="AQ11" s="1253"/>
      <c r="AR11" s="1253"/>
    </row>
    <row r="12" spans="1:44" s="117" customFormat="1" ht="21.75" customHeight="1" x14ac:dyDescent="0.25">
      <c r="A12" s="1920">
        <v>2017</v>
      </c>
      <c r="B12" s="492" t="s">
        <v>89</v>
      </c>
      <c r="C12" s="1050">
        <v>512</v>
      </c>
      <c r="D12" s="956">
        <f>C12/$D$29*100000</f>
        <v>32.723265986465861</v>
      </c>
      <c r="E12" s="1050">
        <v>1</v>
      </c>
      <c r="F12" s="956">
        <f>E12/$E$29*100000</f>
        <v>0.5679139951045814</v>
      </c>
      <c r="G12" s="1050">
        <v>17</v>
      </c>
      <c r="H12" s="956">
        <f>G12/$G$29*100000</f>
        <v>10.072283445905914</v>
      </c>
      <c r="I12" s="1050">
        <v>27</v>
      </c>
      <c r="J12" s="957">
        <f>I12/$I$29*100000</f>
        <v>16.948514180256865</v>
      </c>
      <c r="K12" s="1050">
        <v>122</v>
      </c>
      <c r="L12" s="956">
        <f>K12/$K$29*100000</f>
        <v>40.433902169842277</v>
      </c>
      <c r="M12" s="1050">
        <v>130</v>
      </c>
      <c r="N12" s="956">
        <f>M12/$M$29*100000</f>
        <v>47.465523599493217</v>
      </c>
      <c r="O12" s="1050">
        <v>99</v>
      </c>
      <c r="P12" s="956">
        <f>O12/$O$29*100000</f>
        <v>45.974235852473782</v>
      </c>
      <c r="Q12" s="1050">
        <v>65</v>
      </c>
      <c r="R12" s="956">
        <f>Q12/$Q$29*100000</f>
        <v>46.000764320391781</v>
      </c>
      <c r="S12" s="1050">
        <v>51</v>
      </c>
      <c r="T12" s="956">
        <f>S12/$S$29*100000</f>
        <v>39.776316713072369</v>
      </c>
      <c r="U12" s="955" t="s">
        <v>73</v>
      </c>
      <c r="V12" s="1253"/>
      <c r="W12" s="1253"/>
      <c r="X12" s="1260"/>
      <c r="Y12" s="1253"/>
      <c r="Z12" s="1253"/>
      <c r="AA12" s="1261"/>
      <c r="AB12" s="1262"/>
      <c r="AC12" s="1052"/>
      <c r="AD12" s="1052"/>
      <c r="AE12" s="1052"/>
      <c r="AF12" s="1052"/>
      <c r="AG12" s="1052"/>
      <c r="AH12" s="1052"/>
      <c r="AI12" s="1052"/>
      <c r="AJ12" s="1253"/>
      <c r="AK12" s="1052"/>
      <c r="AL12" s="1052"/>
      <c r="AM12" s="1052"/>
      <c r="AN12" s="1253"/>
      <c r="AO12" s="1052"/>
      <c r="AP12" s="1253"/>
      <c r="AQ12" s="1052"/>
      <c r="AR12" s="1253"/>
    </row>
    <row r="13" spans="1:44" s="117" customFormat="1" ht="21.75" customHeight="1" x14ac:dyDescent="0.25">
      <c r="A13" s="1920"/>
      <c r="B13" s="486" t="s">
        <v>632</v>
      </c>
      <c r="C13" s="1050">
        <v>137</v>
      </c>
      <c r="D13" s="956">
        <f t="shared" ref="D13:D14" si="0">C13/$D$29*100000</f>
        <v>8.7560301565348109</v>
      </c>
      <c r="E13" s="1050">
        <v>1</v>
      </c>
      <c r="F13" s="956">
        <f t="shared" ref="F13" si="1">E13/$E$29*100000</f>
        <v>0.5679139951045814</v>
      </c>
      <c r="G13" s="1050">
        <v>9</v>
      </c>
      <c r="H13" s="956">
        <f t="shared" ref="H13:H14" si="2">G13/$G$29*100000</f>
        <v>5.3323853537148951</v>
      </c>
      <c r="I13" s="1050">
        <v>8</v>
      </c>
      <c r="J13" s="957">
        <f t="shared" ref="J13:J14" si="3">I13/$I$29*100000</f>
        <v>5.0217819793353664</v>
      </c>
      <c r="K13" s="1050">
        <v>51</v>
      </c>
      <c r="L13" s="956">
        <f t="shared" ref="L13:L14" si="4">K13/$K$29*100000</f>
        <v>16.902696808704558</v>
      </c>
      <c r="M13" s="1050">
        <v>32</v>
      </c>
      <c r="N13" s="956">
        <f t="shared" ref="N13:N14" si="5">M13/$M$29*100000</f>
        <v>11.683821193721407</v>
      </c>
      <c r="O13" s="1050">
        <v>22</v>
      </c>
      <c r="P13" s="956">
        <f t="shared" ref="P13:P14" si="6">O13/$O$29*100000</f>
        <v>10.216496856105286</v>
      </c>
      <c r="Q13" s="1050">
        <v>4</v>
      </c>
      <c r="R13" s="956">
        <f t="shared" ref="R13:R14" si="7">Q13/$Q$29*100000</f>
        <v>2.8308162658702636</v>
      </c>
      <c r="S13" s="1050">
        <v>10</v>
      </c>
      <c r="T13" s="956">
        <f t="shared" ref="T13" si="8">S13/$S$29*100000</f>
        <v>7.7992777868769352</v>
      </c>
      <c r="U13" s="959" t="s">
        <v>73</v>
      </c>
      <c r="V13" s="1253"/>
      <c r="W13" s="1253"/>
      <c r="X13" s="1263"/>
      <c r="Y13" s="1264"/>
      <c r="Z13" s="1264"/>
      <c r="AA13" s="1265"/>
      <c r="AB13" s="1264"/>
      <c r="AC13" s="1254"/>
      <c r="AD13" s="1266"/>
      <c r="AE13" s="1266"/>
      <c r="AF13" s="1254"/>
      <c r="AG13" s="1266"/>
      <c r="AH13" s="1266"/>
      <c r="AI13" s="1266"/>
      <c r="AJ13" s="1266"/>
      <c r="AK13" s="1266"/>
      <c r="AL13" s="1266"/>
      <c r="AM13" s="1266"/>
      <c r="AN13" s="1266"/>
      <c r="AO13" s="1266"/>
      <c r="AP13" s="1266"/>
      <c r="AQ13" s="1253"/>
      <c r="AR13" s="1253"/>
    </row>
    <row r="14" spans="1:44" s="117" customFormat="1" ht="21.75" customHeight="1" x14ac:dyDescent="0.25">
      <c r="A14" s="1920"/>
      <c r="B14" s="487" t="s">
        <v>631</v>
      </c>
      <c r="C14" s="1051">
        <v>375</v>
      </c>
      <c r="D14" s="956">
        <f t="shared" si="0"/>
        <v>23.967235829931052</v>
      </c>
      <c r="E14" s="920" t="s">
        <v>73</v>
      </c>
      <c r="F14" s="920" t="s">
        <v>73</v>
      </c>
      <c r="G14" s="1051">
        <v>8</v>
      </c>
      <c r="H14" s="956">
        <f t="shared" si="2"/>
        <v>4.7398980921910185</v>
      </c>
      <c r="I14" s="1051">
        <v>19</v>
      </c>
      <c r="J14" s="957">
        <f t="shared" si="3"/>
        <v>11.926732200921498</v>
      </c>
      <c r="K14" s="1051">
        <v>71</v>
      </c>
      <c r="L14" s="956">
        <f t="shared" si="4"/>
        <v>23.531205361137715</v>
      </c>
      <c r="M14" s="1051">
        <v>98</v>
      </c>
      <c r="N14" s="956">
        <f t="shared" si="5"/>
        <v>35.78170240577181</v>
      </c>
      <c r="O14" s="1051">
        <v>77</v>
      </c>
      <c r="P14" s="956">
        <f t="shared" si="6"/>
        <v>35.757738996368502</v>
      </c>
      <c r="Q14" s="1051">
        <v>61</v>
      </c>
      <c r="R14" s="956">
        <f t="shared" si="7"/>
        <v>43.169948054521527</v>
      </c>
      <c r="S14" s="1051">
        <v>41</v>
      </c>
      <c r="T14" s="956">
        <f>S14/$S$29*100000</f>
        <v>31.977038926195437</v>
      </c>
      <c r="U14" s="963" t="s">
        <v>73</v>
      </c>
      <c r="V14" s="1253"/>
      <c r="W14" s="1253"/>
      <c r="X14" s="1253"/>
      <c r="Y14" s="1066"/>
      <c r="Z14" s="1066"/>
      <c r="AA14" s="1066"/>
      <c r="AB14" s="1066"/>
      <c r="AC14" s="1066"/>
      <c r="AD14" s="1066"/>
      <c r="AE14" s="1066"/>
      <c r="AF14" s="1066"/>
      <c r="AG14" s="1253"/>
      <c r="AH14" s="1253"/>
      <c r="AI14" s="1253"/>
      <c r="AJ14" s="1253"/>
      <c r="AK14" s="1253"/>
      <c r="AL14" s="1253"/>
      <c r="AM14" s="1253"/>
      <c r="AN14" s="1253"/>
      <c r="AO14" s="1253"/>
      <c r="AP14" s="1253"/>
      <c r="AQ14" s="1253"/>
      <c r="AR14" s="1253"/>
    </row>
    <row r="15" spans="1:44" s="117" customFormat="1" ht="21.75" customHeight="1" x14ac:dyDescent="0.25">
      <c r="A15" s="1920">
        <v>2018</v>
      </c>
      <c r="B15" s="492" t="s">
        <v>89</v>
      </c>
      <c r="C15" s="1053">
        <v>683</v>
      </c>
      <c r="D15" s="493">
        <f>C15/$D$30*100000</f>
        <v>44.496244529991316</v>
      </c>
      <c r="E15" s="1054">
        <v>1</v>
      </c>
      <c r="F15" s="493">
        <f>E15/E31*100000</f>
        <v>0.5768676088837611</v>
      </c>
      <c r="G15" s="1054">
        <v>9</v>
      </c>
      <c r="H15" s="493">
        <f>G15/$G$31*100000</f>
        <v>5.4922924828823554</v>
      </c>
      <c r="I15" s="1054">
        <v>32</v>
      </c>
      <c r="J15" s="949">
        <f>I15/$I$31*100000</f>
        <v>20.467948471939721</v>
      </c>
      <c r="K15" s="1054">
        <v>168</v>
      </c>
      <c r="L15" s="493">
        <f>K15/$K$31*100000</f>
        <v>56.837019845592756</v>
      </c>
      <c r="M15" s="1054">
        <v>180</v>
      </c>
      <c r="N15" s="493">
        <f>M15/$M$31*100000</f>
        <v>67.823688553622162</v>
      </c>
      <c r="O15" s="1054">
        <v>135</v>
      </c>
      <c r="P15" s="493">
        <f>O15/$O$31*100000</f>
        <v>66.60450246436659</v>
      </c>
      <c r="Q15" s="1054">
        <v>75</v>
      </c>
      <c r="R15" s="493">
        <f>Q15/$Q$31*100000</f>
        <v>57.686539038403858</v>
      </c>
      <c r="S15" s="1054">
        <v>83</v>
      </c>
      <c r="T15" s="493">
        <f>S15/$S$31*100000</f>
        <v>70.365220929838245</v>
      </c>
      <c r="U15" s="955" t="s">
        <v>73</v>
      </c>
      <c r="V15" s="1253"/>
      <c r="W15" s="1253"/>
      <c r="X15" s="1253"/>
      <c r="Y15" s="1066"/>
      <c r="Z15" s="1066"/>
      <c r="AA15" s="1066"/>
      <c r="AB15" s="1066"/>
      <c r="AC15" s="1066"/>
      <c r="AD15" s="1066"/>
      <c r="AE15" s="1066"/>
      <c r="AF15" s="1066"/>
      <c r="AG15" s="1253"/>
      <c r="AH15" s="1253"/>
      <c r="AI15" s="1253"/>
      <c r="AJ15" s="1253"/>
      <c r="AK15" s="1253"/>
      <c r="AL15" s="1253"/>
      <c r="AM15" s="1253"/>
      <c r="AN15" s="1253"/>
      <c r="AO15" s="1253"/>
      <c r="AP15" s="1253"/>
      <c r="AQ15" s="1253"/>
      <c r="AR15" s="1253"/>
    </row>
    <row r="16" spans="1:44" s="117" customFormat="1" ht="21.75" customHeight="1" x14ac:dyDescent="0.25">
      <c r="A16" s="1920"/>
      <c r="B16" s="486" t="s">
        <v>632</v>
      </c>
      <c r="C16" s="1055">
        <v>121</v>
      </c>
      <c r="D16" s="494">
        <f>C16/$D$30*100000</f>
        <v>7.8829364394274508</v>
      </c>
      <c r="E16" s="1056" t="s">
        <v>73</v>
      </c>
      <c r="F16" s="495" t="s">
        <v>73</v>
      </c>
      <c r="G16" s="1056">
        <v>3</v>
      </c>
      <c r="H16" s="494">
        <f>G16/$G$31*100000</f>
        <v>1.830764160960785</v>
      </c>
      <c r="I16" s="1056">
        <v>13</v>
      </c>
      <c r="J16" s="950">
        <f>I16/$I$31*100000</f>
        <v>8.3151040667255121</v>
      </c>
      <c r="K16" s="1056">
        <v>42</v>
      </c>
      <c r="L16" s="494">
        <f>K16/$K$31*100000</f>
        <v>14.209254961398189</v>
      </c>
      <c r="M16" s="1056">
        <v>27</v>
      </c>
      <c r="N16" s="494">
        <f>M16/$M$31*100000</f>
        <v>10.173553283043324</v>
      </c>
      <c r="O16" s="1056">
        <v>16</v>
      </c>
      <c r="P16" s="494">
        <f>O16/$O$31*100000</f>
        <v>7.8938669587397445</v>
      </c>
      <c r="Q16" s="1056">
        <v>12</v>
      </c>
      <c r="R16" s="494">
        <f>Q16/$Q$31*100000</f>
        <v>9.229846246144616</v>
      </c>
      <c r="S16" s="1056">
        <v>8</v>
      </c>
      <c r="T16" s="494">
        <f>S16/$S$31*100000</f>
        <v>6.7821899691410366</v>
      </c>
      <c r="U16" s="959" t="s">
        <v>73</v>
      </c>
      <c r="V16" s="1253"/>
      <c r="W16" s="1253"/>
      <c r="X16" s="1253"/>
      <c r="Y16" s="1066"/>
      <c r="Z16" s="1066"/>
      <c r="AA16" s="1066"/>
      <c r="AB16" s="1066"/>
      <c r="AC16" s="1066"/>
      <c r="AD16" s="1066"/>
      <c r="AE16" s="1066"/>
      <c r="AF16" s="1066"/>
      <c r="AG16" s="1253"/>
      <c r="AH16" s="1253"/>
      <c r="AI16" s="1253"/>
      <c r="AJ16" s="1253"/>
      <c r="AK16" s="1253"/>
      <c r="AL16" s="1253"/>
      <c r="AM16" s="1253"/>
      <c r="AN16" s="1253"/>
      <c r="AO16" s="1253"/>
      <c r="AP16" s="1253"/>
      <c r="AQ16" s="1253"/>
      <c r="AR16" s="1253"/>
    </row>
    <row r="17" spans="1:44" s="117" customFormat="1" ht="21.75" customHeight="1" thickBot="1" x14ac:dyDescent="0.3">
      <c r="A17" s="1921"/>
      <c r="B17" s="497" t="s">
        <v>631</v>
      </c>
      <c r="C17" s="1057">
        <v>562</v>
      </c>
      <c r="D17" s="494">
        <f>C17/$D$30*100000</f>
        <v>36.613308090563862</v>
      </c>
      <c r="E17" s="1056">
        <v>1</v>
      </c>
      <c r="F17" s="495">
        <f>E17/E33*100000</f>
        <v>0.58998442441119558</v>
      </c>
      <c r="G17" s="1056">
        <v>6</v>
      </c>
      <c r="H17" s="494">
        <f>G17/$G$31*100000</f>
        <v>3.66152832192157</v>
      </c>
      <c r="I17" s="1056">
        <v>19</v>
      </c>
      <c r="J17" s="950">
        <f>I17/$I$31*100000</f>
        <v>12.152844405214209</v>
      </c>
      <c r="K17" s="1056">
        <v>126</v>
      </c>
      <c r="L17" s="494">
        <f>K17/$K$31*100000</f>
        <v>42.627764884194576</v>
      </c>
      <c r="M17" s="1056">
        <v>153</v>
      </c>
      <c r="N17" s="494">
        <f>M17/$M$31*100000</f>
        <v>57.650135270578836</v>
      </c>
      <c r="O17" s="1056">
        <v>119</v>
      </c>
      <c r="P17" s="494">
        <f>O17/$O$31*100000</f>
        <v>58.710635505626847</v>
      </c>
      <c r="Q17" s="1056">
        <v>63</v>
      </c>
      <c r="R17" s="494">
        <f>Q17/$Q$31*100000</f>
        <v>48.456692792259233</v>
      </c>
      <c r="S17" s="1056">
        <v>75</v>
      </c>
      <c r="T17" s="494">
        <f>S17/$S$31*100000</f>
        <v>63.583030960697208</v>
      </c>
      <c r="U17" s="880" t="s">
        <v>73</v>
      </c>
      <c r="W17" s="43"/>
      <c r="X17" s="43"/>
      <c r="Y17" s="149"/>
      <c r="Z17" s="1255"/>
      <c r="AA17" s="149"/>
      <c r="AB17" s="149"/>
      <c r="AC17" s="149"/>
      <c r="AD17" s="149"/>
      <c r="AE17" s="149"/>
      <c r="AF17" s="149"/>
      <c r="AG17" s="43"/>
      <c r="AH17" s="43"/>
    </row>
    <row r="18" spans="1:44" s="117" customFormat="1" ht="21.75" customHeight="1" thickTop="1" x14ac:dyDescent="0.25">
      <c r="A18" s="1920">
        <v>2019</v>
      </c>
      <c r="B18" s="492" t="s">
        <v>89</v>
      </c>
      <c r="C18" s="1053">
        <v>613</v>
      </c>
      <c r="D18" s="493">
        <f>C18/$D$29*100000</f>
        <v>39.178441503327292</v>
      </c>
      <c r="E18" s="493" t="s">
        <v>73</v>
      </c>
      <c r="F18" s="493" t="s">
        <v>73</v>
      </c>
      <c r="G18" s="1054">
        <v>10</v>
      </c>
      <c r="H18" s="493">
        <f>G18/$G$29*100000</f>
        <v>5.9248726152387725</v>
      </c>
      <c r="I18" s="1054">
        <v>33</v>
      </c>
      <c r="J18" s="949">
        <f>I18/$I$29*100000</f>
        <v>20.714850664758391</v>
      </c>
      <c r="K18" s="1054">
        <v>130</v>
      </c>
      <c r="L18" s="493">
        <f>K18/$K$29*100000</f>
        <v>43.085305590815537</v>
      </c>
      <c r="M18" s="1054">
        <v>156</v>
      </c>
      <c r="N18" s="493">
        <f>M18/$M$29*100000</f>
        <v>56.958628319391856</v>
      </c>
      <c r="O18" s="1054">
        <v>128</v>
      </c>
      <c r="P18" s="493">
        <f>O18/$O$29*100000</f>
        <v>59.441436253703479</v>
      </c>
      <c r="Q18" s="1054">
        <v>73</v>
      </c>
      <c r="R18" s="493">
        <f>Q18/$Q$29*100000</f>
        <v>51.662396852132318</v>
      </c>
      <c r="S18" s="1054">
        <v>83</v>
      </c>
      <c r="T18" s="493">
        <f>S18/$S$29*100000</f>
        <v>64.73400563107856</v>
      </c>
      <c r="U18" s="964" t="s">
        <v>73</v>
      </c>
      <c r="AF18" s="149"/>
    </row>
    <row r="19" spans="1:44" s="117" customFormat="1" ht="21.75" customHeight="1" x14ac:dyDescent="0.25">
      <c r="A19" s="1920"/>
      <c r="B19" s="486" t="s">
        <v>632</v>
      </c>
      <c r="C19" s="1055">
        <v>90</v>
      </c>
      <c r="D19" s="494">
        <f>C19/$D$29*100000</f>
        <v>5.7521365991834523</v>
      </c>
      <c r="E19" s="1056" t="s">
        <v>73</v>
      </c>
      <c r="F19" s="495" t="s">
        <v>73</v>
      </c>
      <c r="G19" s="1056">
        <v>5</v>
      </c>
      <c r="H19" s="494">
        <f>G19/$G$29*100000</f>
        <v>2.9624363076193863</v>
      </c>
      <c r="I19" s="1056">
        <v>15</v>
      </c>
      <c r="J19" s="950">
        <f>I19/$I$29*100000</f>
        <v>9.415841211253813</v>
      </c>
      <c r="K19" s="1056">
        <v>26</v>
      </c>
      <c r="L19" s="494">
        <f>K19/$K$29*100000</f>
        <v>8.6170611181631074</v>
      </c>
      <c r="M19" s="1056">
        <v>28</v>
      </c>
      <c r="N19" s="494">
        <f>M19/$M$29*100000</f>
        <v>10.223343544506232</v>
      </c>
      <c r="O19" s="1056">
        <v>5</v>
      </c>
      <c r="P19" s="494">
        <f>O19/$O$29*100000</f>
        <v>2.3219311036602921</v>
      </c>
      <c r="Q19" s="1056">
        <v>6</v>
      </c>
      <c r="R19" s="494">
        <f>Q19/$Q$29*100000</f>
        <v>4.2462243988053956</v>
      </c>
      <c r="S19" s="1056">
        <v>5</v>
      </c>
      <c r="T19" s="494">
        <f>S19/$S$29*100000</f>
        <v>3.8996388934384676</v>
      </c>
      <c r="U19" s="959" t="s">
        <v>73</v>
      </c>
      <c r="AF19" s="149"/>
      <c r="AN19" s="43"/>
      <c r="AO19" s="43"/>
      <c r="AP19" s="43"/>
      <c r="AQ19" s="43"/>
      <c r="AR19" s="43"/>
    </row>
    <row r="20" spans="1:44" s="117" customFormat="1" ht="21.75" customHeight="1" thickBot="1" x14ac:dyDescent="0.3">
      <c r="A20" s="1921"/>
      <c r="B20" s="497" t="s">
        <v>631</v>
      </c>
      <c r="C20" s="1057">
        <v>523</v>
      </c>
      <c r="D20" s="498">
        <f>C20/$D$29*100000</f>
        <v>33.426304904143841</v>
      </c>
      <c r="E20" s="1058" t="s">
        <v>73</v>
      </c>
      <c r="F20" s="499" t="s">
        <v>73</v>
      </c>
      <c r="G20" s="1058">
        <v>5</v>
      </c>
      <c r="H20" s="498">
        <f>G20/$G$29*100000</f>
        <v>2.9624363076193863</v>
      </c>
      <c r="I20" s="1058">
        <v>18</v>
      </c>
      <c r="J20" s="951">
        <f>I20/$I$29*100000</f>
        <v>11.299009453504576</v>
      </c>
      <c r="K20" s="1058">
        <v>104</v>
      </c>
      <c r="L20" s="498">
        <f>K20/$K$29*100000</f>
        <v>34.46824447265243</v>
      </c>
      <c r="M20" s="1058">
        <v>128</v>
      </c>
      <c r="N20" s="498">
        <f>M20/$M$29*100000</f>
        <v>46.735284774885628</v>
      </c>
      <c r="O20" s="1058">
        <v>123</v>
      </c>
      <c r="P20" s="498">
        <f>O20/$O$29*100000</f>
        <v>57.119505150043189</v>
      </c>
      <c r="Q20" s="1058">
        <v>67</v>
      </c>
      <c r="R20" s="498">
        <f>Q20/$Q$29*100000</f>
        <v>47.416172453326915</v>
      </c>
      <c r="S20" s="1058">
        <v>78</v>
      </c>
      <c r="T20" s="498">
        <f>S20/$S$29*100000</f>
        <v>60.834366737640089</v>
      </c>
      <c r="U20" s="500" t="s">
        <v>73</v>
      </c>
      <c r="W20" s="1253"/>
      <c r="X20" s="1253"/>
      <c r="Y20" s="1254"/>
      <c r="Z20" s="1254"/>
      <c r="AA20" s="1254"/>
      <c r="AB20" s="1254"/>
      <c r="AC20" s="1254"/>
      <c r="AD20" s="1254"/>
      <c r="AE20" s="1254"/>
      <c r="AF20" s="1254"/>
      <c r="AG20" s="1254"/>
      <c r="AH20" s="1254"/>
      <c r="AI20" s="1254"/>
      <c r="AJ20" s="1254"/>
      <c r="AK20" s="1253"/>
      <c r="AL20" s="1253"/>
      <c r="AM20" s="1253"/>
      <c r="AN20" s="44"/>
      <c r="AO20" s="44"/>
      <c r="AP20" s="44"/>
      <c r="AQ20" s="43"/>
      <c r="AR20" s="43"/>
    </row>
    <row r="21" spans="1:44" ht="15.75" customHeight="1" thickTop="1" x14ac:dyDescent="0.25">
      <c r="A21" s="480" t="s">
        <v>374</v>
      </c>
      <c r="B21" s="480"/>
      <c r="C21" s="480"/>
      <c r="D21" s="480"/>
      <c r="E21" s="480"/>
      <c r="F21" s="480"/>
      <c r="G21" s="480"/>
      <c r="H21" s="480"/>
      <c r="I21" s="480"/>
      <c r="J21" s="501"/>
      <c r="K21" s="501"/>
      <c r="L21" s="501"/>
      <c r="M21" s="501"/>
      <c r="N21" s="117"/>
      <c r="O21" s="117"/>
      <c r="P21" s="117"/>
      <c r="Q21" s="117"/>
      <c r="R21" s="117"/>
      <c r="S21" s="117"/>
      <c r="T21" s="117"/>
      <c r="U21" s="117"/>
      <c r="W21" s="44"/>
      <c r="X21" s="44"/>
      <c r="Y21" s="1066"/>
      <c r="Z21" s="1254"/>
      <c r="AA21" s="1066"/>
      <c r="AB21" s="1066"/>
      <c r="AC21" s="1066"/>
      <c r="AD21" s="1066"/>
      <c r="AE21" s="1066"/>
      <c r="AF21" s="1066"/>
      <c r="AG21" s="44"/>
      <c r="AH21" s="44"/>
      <c r="AI21" s="44"/>
      <c r="AJ21" s="44"/>
      <c r="AK21" s="44"/>
      <c r="AL21" s="44"/>
      <c r="AM21" s="44"/>
      <c r="AN21" s="503">
        <v>219529</v>
      </c>
      <c r="AO21" s="503"/>
      <c r="AP21" s="503">
        <v>151420</v>
      </c>
      <c r="AQ21" s="503"/>
      <c r="AR21" s="503">
        <v>96232</v>
      </c>
    </row>
    <row r="22" spans="1:44" ht="14.25" customHeight="1" x14ac:dyDescent="0.25">
      <c r="A22" s="1924" t="s">
        <v>630</v>
      </c>
      <c r="B22" s="1924"/>
      <c r="C22" s="1924"/>
      <c r="D22" s="1924"/>
      <c r="E22" s="1924"/>
      <c r="F22" s="1924"/>
      <c r="G22" s="1924"/>
      <c r="H22" s="1924"/>
      <c r="I22" s="1924"/>
      <c r="J22" s="1924"/>
      <c r="K22" s="1924"/>
      <c r="L22" s="1924"/>
      <c r="M22" s="1924"/>
      <c r="N22" s="1924"/>
      <c r="O22" s="1924"/>
      <c r="P22" s="1924"/>
      <c r="Q22" s="1924"/>
      <c r="R22" s="1924"/>
      <c r="S22" s="1924"/>
      <c r="T22" s="1924"/>
      <c r="U22" s="1924"/>
      <c r="Z22" s="859"/>
      <c r="AA22" s="859"/>
      <c r="AB22" s="859"/>
      <c r="AC22" s="859"/>
      <c r="AD22" s="859"/>
      <c r="AE22" s="859"/>
      <c r="AF22" s="859"/>
      <c r="AG22" s="503"/>
      <c r="AH22" s="503"/>
      <c r="AN22" s="503"/>
      <c r="AO22" s="503"/>
      <c r="AP22" s="503"/>
      <c r="AQ22" s="503"/>
      <c r="AR22" s="503"/>
    </row>
    <row r="23" spans="1:44" ht="14.25" customHeight="1" x14ac:dyDescent="0.25">
      <c r="A23" s="44"/>
      <c r="B23" s="502"/>
      <c r="C23" s="502"/>
      <c r="D23" s="502"/>
      <c r="E23" s="502"/>
      <c r="F23" s="502"/>
      <c r="G23" s="502"/>
      <c r="H23" s="502"/>
      <c r="I23" s="502"/>
      <c r="J23" s="502"/>
      <c r="K23" s="502"/>
      <c r="L23" s="502"/>
      <c r="M23" s="502"/>
      <c r="Z23" s="859"/>
      <c r="AA23" s="859"/>
      <c r="AB23" s="859"/>
      <c r="AC23" s="859"/>
      <c r="AD23" s="859"/>
      <c r="AE23" s="859"/>
      <c r="AF23" s="859"/>
      <c r="AG23" s="503"/>
      <c r="AH23" s="503"/>
      <c r="AI23" s="503"/>
      <c r="AJ23" s="503"/>
      <c r="AK23" s="503"/>
      <c r="AL23" s="503">
        <v>259878</v>
      </c>
      <c r="AM23" s="503"/>
      <c r="AN23" s="45"/>
      <c r="AO23" s="45"/>
      <c r="AP23" s="45"/>
      <c r="AQ23" s="503"/>
      <c r="AR23" s="503"/>
    </row>
    <row r="24" spans="1:44" ht="14.25" customHeight="1" x14ac:dyDescent="0.25">
      <c r="A24" s="504"/>
      <c r="B24" s="1237"/>
      <c r="C24" s="1248"/>
      <c r="D24" s="1248"/>
      <c r="E24" s="1248"/>
      <c r="F24" s="1248"/>
      <c r="G24" s="1248"/>
      <c r="H24" s="1248"/>
      <c r="I24" s="1248"/>
      <c r="J24" s="1248"/>
      <c r="K24" s="1248"/>
      <c r="L24" s="1248"/>
      <c r="M24" s="1249"/>
      <c r="N24" s="503"/>
      <c r="O24" s="503"/>
      <c r="P24" s="503"/>
      <c r="Q24" s="503"/>
      <c r="R24" s="503"/>
      <c r="S24" s="503"/>
      <c r="T24" s="503"/>
      <c r="U24" s="503"/>
      <c r="V24" s="503"/>
      <c r="Z24" s="489"/>
      <c r="AA24" s="489"/>
      <c r="AB24" s="489"/>
      <c r="AC24" s="489"/>
      <c r="AD24" s="489"/>
      <c r="AE24" s="489"/>
      <c r="AF24" s="489"/>
      <c r="AG24" s="45"/>
      <c r="AH24" s="45"/>
      <c r="AI24" s="503"/>
      <c r="AJ24" s="503"/>
      <c r="AK24" s="503"/>
      <c r="AL24" s="503"/>
      <c r="AM24" s="503"/>
      <c r="AN24" s="45"/>
      <c r="AO24" s="45"/>
      <c r="AP24" s="45"/>
      <c r="AQ24" s="503"/>
      <c r="AR24" s="503"/>
    </row>
    <row r="25" spans="1:44" ht="12.75" customHeight="1" x14ac:dyDescent="0.25">
      <c r="A25" s="502"/>
      <c r="B25" s="1237"/>
      <c r="C25" s="1248"/>
      <c r="D25" s="503"/>
      <c r="E25" s="503"/>
      <c r="F25" s="503"/>
      <c r="G25" s="503"/>
      <c r="H25" s="503"/>
      <c r="I25" s="503"/>
      <c r="J25" s="503"/>
      <c r="K25" s="503"/>
      <c r="L25" s="503"/>
      <c r="M25" s="1249"/>
      <c r="N25" s="503"/>
      <c r="O25" s="503"/>
      <c r="P25" s="503"/>
      <c r="Q25" s="503"/>
      <c r="R25" s="503"/>
      <c r="S25" s="503"/>
      <c r="T25" s="503"/>
      <c r="U25" s="503"/>
      <c r="V25" s="503"/>
      <c r="W25" s="478"/>
      <c r="X25" s="478"/>
      <c r="Y25" s="860"/>
      <c r="Z25" s="860"/>
      <c r="AA25" s="860"/>
      <c r="AB25" s="860"/>
      <c r="AC25" s="860"/>
      <c r="AD25" s="860"/>
      <c r="AE25" s="860"/>
      <c r="AF25" s="860"/>
      <c r="AG25" s="45"/>
      <c r="AH25" s="45"/>
      <c r="AI25" s="45"/>
      <c r="AJ25" s="45"/>
      <c r="AK25" s="45"/>
      <c r="AL25" s="45"/>
      <c r="AM25" s="45"/>
      <c r="AN25" s="45"/>
      <c r="AO25" s="45"/>
      <c r="AP25" s="45"/>
      <c r="AQ25" s="503"/>
      <c r="AR25" s="503"/>
    </row>
    <row r="26" spans="1:44" ht="12.75" customHeight="1" x14ac:dyDescent="0.25">
      <c r="A26" s="478"/>
      <c r="B26" s="503"/>
      <c r="C26" s="1248"/>
      <c r="D26" s="503"/>
      <c r="E26" s="503"/>
      <c r="F26" s="503"/>
      <c r="G26" s="503"/>
      <c r="H26" s="503"/>
      <c r="I26" s="503"/>
      <c r="J26" s="503"/>
      <c r="K26" s="503"/>
      <c r="L26" s="503"/>
      <c r="M26" s="1249"/>
      <c r="N26" s="503"/>
      <c r="O26" s="503"/>
      <c r="P26" s="503"/>
      <c r="Q26" s="503"/>
      <c r="R26" s="503"/>
      <c r="S26" s="503"/>
      <c r="T26" s="503"/>
      <c r="U26" s="503"/>
      <c r="V26" s="503"/>
      <c r="W26" s="478"/>
      <c r="X26" s="478"/>
      <c r="Y26" s="860"/>
      <c r="Z26" s="860"/>
      <c r="AA26" s="860"/>
      <c r="AB26" s="479"/>
      <c r="AC26" s="861"/>
      <c r="AD26" s="862"/>
      <c r="AE26" s="863"/>
      <c r="AF26" s="860"/>
      <c r="AG26" s="45"/>
      <c r="AH26" s="45"/>
      <c r="AI26" s="45"/>
      <c r="AJ26" s="45"/>
      <c r="AK26" s="45"/>
      <c r="AL26" s="45"/>
      <c r="AM26" s="45"/>
      <c r="AN26" s="45"/>
      <c r="AO26" s="45"/>
      <c r="AP26" s="45"/>
      <c r="AQ26" s="503"/>
      <c r="AR26" s="503"/>
    </row>
    <row r="27" spans="1:44" ht="12.75" customHeight="1" x14ac:dyDescent="0.25">
      <c r="A27" s="478"/>
      <c r="B27" s="503"/>
      <c r="C27" s="1248"/>
      <c r="D27" s="503"/>
      <c r="E27" s="503"/>
      <c r="F27" s="503"/>
      <c r="G27" s="503"/>
      <c r="H27" s="503"/>
      <c r="I27" s="503"/>
      <c r="J27" s="503"/>
      <c r="K27" s="503"/>
      <c r="L27" s="503"/>
      <c r="M27" s="1249"/>
      <c r="N27" s="503"/>
      <c r="O27" s="503"/>
      <c r="P27" s="503"/>
      <c r="Q27" s="503"/>
      <c r="R27" s="503"/>
      <c r="S27" s="503"/>
      <c r="T27" s="503"/>
      <c r="U27" s="503"/>
      <c r="V27" s="503"/>
      <c r="W27" s="478"/>
      <c r="X27" s="478"/>
      <c r="Y27" s="860"/>
      <c r="Z27" s="864"/>
      <c r="AA27" s="860"/>
      <c r="AB27" s="479"/>
      <c r="AC27" s="865"/>
      <c r="AD27" s="865"/>
      <c r="AE27" s="863"/>
      <c r="AF27" s="860"/>
      <c r="AG27" s="45"/>
      <c r="AH27" s="45"/>
      <c r="AI27" s="45"/>
      <c r="AJ27" s="45"/>
      <c r="AK27" s="45"/>
      <c r="AL27" s="45"/>
      <c r="AM27" s="45"/>
      <c r="AN27" s="45"/>
      <c r="AO27" s="45"/>
      <c r="AP27" s="45"/>
      <c r="AQ27" s="503"/>
      <c r="AR27" s="503"/>
    </row>
    <row r="28" spans="1:44" ht="12.75" customHeight="1" x14ac:dyDescent="0.25">
      <c r="A28" s="478"/>
      <c r="B28" s="503"/>
      <c r="C28" s="503"/>
      <c r="D28" s="503"/>
      <c r="E28" s="1152" t="s">
        <v>629</v>
      </c>
      <c r="F28" s="503"/>
      <c r="G28" s="1152" t="s">
        <v>628</v>
      </c>
      <c r="H28" s="503"/>
      <c r="I28" s="1152" t="s">
        <v>627</v>
      </c>
      <c r="J28" s="503"/>
      <c r="K28" s="1152" t="s">
        <v>626</v>
      </c>
      <c r="L28" s="503"/>
      <c r="M28" s="1152" t="s">
        <v>625</v>
      </c>
      <c r="N28" s="503"/>
      <c r="O28" s="1152" t="s">
        <v>624</v>
      </c>
      <c r="P28" s="503"/>
      <c r="Q28" s="1152" t="s">
        <v>623</v>
      </c>
      <c r="R28" s="503"/>
      <c r="S28" s="1152">
        <v>70</v>
      </c>
      <c r="T28" s="503"/>
      <c r="U28" s="503"/>
      <c r="V28" s="503"/>
      <c r="W28" s="478"/>
      <c r="X28" s="478"/>
      <c r="Y28" s="860"/>
      <c r="Z28" s="860"/>
      <c r="AA28" s="860"/>
      <c r="AB28" s="479"/>
      <c r="AC28" s="865"/>
      <c r="AD28" s="865"/>
      <c r="AE28" s="863"/>
      <c r="AF28" s="860"/>
      <c r="AG28" s="45"/>
      <c r="AH28" s="45"/>
      <c r="AI28" s="45"/>
      <c r="AJ28" s="45"/>
      <c r="AK28" s="45"/>
      <c r="AL28" s="45"/>
      <c r="AM28" s="45"/>
      <c r="AN28" s="45"/>
      <c r="AO28" s="45"/>
      <c r="AP28" s="45"/>
      <c r="AQ28" s="503"/>
      <c r="AR28" s="503"/>
    </row>
    <row r="29" spans="1:44" ht="12.75" customHeight="1" x14ac:dyDescent="0.25">
      <c r="A29" s="478"/>
      <c r="B29" s="503">
        <v>2019</v>
      </c>
      <c r="C29" s="503"/>
      <c r="D29" s="1239">
        <v>1564636</v>
      </c>
      <c r="E29" s="1250">
        <v>176083</v>
      </c>
      <c r="F29" s="1238"/>
      <c r="G29" s="1239">
        <v>168780</v>
      </c>
      <c r="H29" s="503"/>
      <c r="I29" s="1239">
        <v>159306</v>
      </c>
      <c r="J29" s="503"/>
      <c r="K29" s="1239">
        <v>301727</v>
      </c>
      <c r="L29" s="503"/>
      <c r="M29" s="1239">
        <v>273883</v>
      </c>
      <c r="N29" s="503"/>
      <c r="O29" s="1239">
        <v>215338</v>
      </c>
      <c r="P29" s="503"/>
      <c r="Q29" s="1239">
        <v>141302</v>
      </c>
      <c r="R29" s="503"/>
      <c r="S29" s="1239">
        <v>128217</v>
      </c>
      <c r="T29" s="503"/>
      <c r="U29" s="503"/>
      <c r="V29" s="503"/>
      <c r="W29" s="478"/>
      <c r="X29" s="478"/>
      <c r="Y29" s="860"/>
      <c r="Z29" s="860"/>
      <c r="AA29" s="860"/>
      <c r="AB29" s="860"/>
      <c r="AC29" s="479"/>
      <c r="AD29" s="865"/>
      <c r="AE29" s="865"/>
      <c r="AF29" s="860"/>
      <c r="AG29" s="45"/>
      <c r="AH29" s="45"/>
      <c r="AI29" s="45"/>
      <c r="AJ29" s="45"/>
      <c r="AK29" s="45"/>
      <c r="AL29" s="45"/>
      <c r="AM29" s="45"/>
      <c r="AN29" s="45"/>
      <c r="AO29" s="45"/>
      <c r="AP29" s="45"/>
      <c r="AQ29" s="503"/>
      <c r="AR29" s="503"/>
    </row>
    <row r="30" spans="1:44" ht="12.75" customHeight="1" x14ac:dyDescent="0.25">
      <c r="A30" s="478"/>
      <c r="B30" s="503">
        <v>2018</v>
      </c>
      <c r="C30" s="503"/>
      <c r="D30" s="1251">
        <v>1534961</v>
      </c>
      <c r="E30" s="1252">
        <v>174790</v>
      </c>
      <c r="F30" s="503"/>
      <c r="G30" s="1252">
        <v>166385</v>
      </c>
      <c r="H30" s="503"/>
      <c r="I30" s="1252">
        <v>157739</v>
      </c>
      <c r="J30" s="503"/>
      <c r="K30" s="1252">
        <v>298639</v>
      </c>
      <c r="L30" s="503"/>
      <c r="M30" s="1252">
        <v>269853</v>
      </c>
      <c r="N30" s="503"/>
      <c r="O30" s="1252">
        <v>209058</v>
      </c>
      <c r="P30" s="503"/>
      <c r="Q30" s="1252">
        <v>135503</v>
      </c>
      <c r="R30" s="503"/>
      <c r="S30" s="1251">
        <v>122994</v>
      </c>
      <c r="T30" s="503"/>
      <c r="U30" s="503"/>
      <c r="V30" s="503"/>
      <c r="W30" s="478"/>
      <c r="X30" s="478"/>
      <c r="Y30" s="860"/>
      <c r="Z30" s="860"/>
      <c r="AA30" s="860"/>
      <c r="AB30" s="479"/>
      <c r="AC30" s="865"/>
      <c r="AD30" s="865"/>
      <c r="AE30" s="863"/>
      <c r="AF30" s="860"/>
      <c r="AG30" s="45"/>
      <c r="AH30" s="45"/>
      <c r="AI30" s="45"/>
      <c r="AJ30" s="45"/>
      <c r="AK30" s="45"/>
      <c r="AL30" s="45"/>
      <c r="AM30" s="45"/>
      <c r="AN30" s="45"/>
      <c r="AO30" s="45"/>
      <c r="AP30" s="45"/>
      <c r="AQ30" s="503"/>
      <c r="AR30" s="503"/>
    </row>
    <row r="31" spans="1:44" ht="12.75" customHeight="1" x14ac:dyDescent="0.25">
      <c r="A31" s="478"/>
      <c r="B31" s="503">
        <v>2017</v>
      </c>
      <c r="C31" s="503"/>
      <c r="D31" s="1251">
        <v>1505192</v>
      </c>
      <c r="E31" s="1252">
        <v>173350</v>
      </c>
      <c r="F31" s="503"/>
      <c r="G31" s="1252">
        <v>163866</v>
      </c>
      <c r="H31" s="503"/>
      <c r="I31" s="1252">
        <v>156342</v>
      </c>
      <c r="J31" s="503"/>
      <c r="K31" s="1252">
        <v>295582</v>
      </c>
      <c r="L31" s="503"/>
      <c r="M31" s="1252">
        <v>265394</v>
      </c>
      <c r="N31" s="503"/>
      <c r="O31" s="1252">
        <v>202689</v>
      </c>
      <c r="P31" s="503"/>
      <c r="Q31" s="1252">
        <v>130013</v>
      </c>
      <c r="R31" s="503"/>
      <c r="S31" s="1251">
        <v>117956</v>
      </c>
      <c r="T31" s="503"/>
      <c r="U31" s="503"/>
      <c r="V31" s="503"/>
      <c r="W31" s="478"/>
      <c r="X31" s="478"/>
      <c r="Y31" s="860"/>
      <c r="Z31" s="860"/>
      <c r="AA31" s="860"/>
      <c r="AB31" s="479"/>
      <c r="AC31" s="865"/>
      <c r="AD31" s="865"/>
      <c r="AE31" s="863"/>
      <c r="AF31" s="860"/>
      <c r="AG31" s="45"/>
      <c r="AH31" s="45"/>
      <c r="AI31" s="45"/>
      <c r="AJ31" s="45"/>
      <c r="AK31" s="45"/>
      <c r="AL31" s="45"/>
      <c r="AM31" s="45"/>
      <c r="AN31" s="45"/>
      <c r="AO31" s="45"/>
      <c r="AP31" s="45"/>
      <c r="AQ31" s="503"/>
      <c r="AR31" s="503"/>
    </row>
    <row r="32" spans="1:44" ht="12.75" customHeight="1" x14ac:dyDescent="0.25">
      <c r="A32" s="478"/>
      <c r="B32" s="503">
        <v>2016</v>
      </c>
      <c r="C32" s="1240" t="s">
        <v>329</v>
      </c>
      <c r="D32" s="1240">
        <v>1475359</v>
      </c>
      <c r="E32" s="1241">
        <v>171603</v>
      </c>
      <c r="F32" s="503"/>
      <c r="G32" s="1242">
        <v>161452</v>
      </c>
      <c r="H32" s="503"/>
      <c r="I32" s="1242">
        <v>155030</v>
      </c>
      <c r="J32" s="503"/>
      <c r="K32" s="1242">
        <v>292548</v>
      </c>
      <c r="L32" s="503"/>
      <c r="M32" s="1242">
        <v>260558</v>
      </c>
      <c r="N32" s="503"/>
      <c r="O32" s="1242">
        <v>196248</v>
      </c>
      <c r="P32" s="503"/>
      <c r="Q32" s="1242">
        <v>124814</v>
      </c>
      <c r="R32" s="1243"/>
      <c r="S32" s="1242">
        <v>113106</v>
      </c>
      <c r="T32" s="503"/>
      <c r="U32" s="503"/>
      <c r="V32" s="503"/>
      <c r="W32" s="478"/>
      <c r="X32" s="478"/>
      <c r="Y32" s="860"/>
      <c r="Z32" s="860"/>
      <c r="AA32" s="860"/>
      <c r="AB32" s="479"/>
      <c r="AC32" s="865"/>
      <c r="AD32" s="865"/>
      <c r="AE32" s="863"/>
      <c r="AF32" s="860"/>
      <c r="AG32" s="45"/>
      <c r="AH32" s="45"/>
      <c r="AI32" s="45"/>
      <c r="AJ32" s="45"/>
      <c r="AK32" s="45"/>
      <c r="AL32" s="45"/>
      <c r="AM32" s="45"/>
      <c r="AN32" s="45"/>
      <c r="AO32" s="45"/>
      <c r="AP32" s="45"/>
      <c r="AQ32" s="503"/>
      <c r="AR32" s="503"/>
    </row>
    <row r="33" spans="1:44" ht="12.75" customHeight="1" x14ac:dyDescent="0.25">
      <c r="A33" s="478"/>
      <c r="B33" s="503">
        <v>2015</v>
      </c>
      <c r="C33" s="503"/>
      <c r="D33" s="1244">
        <v>1445540</v>
      </c>
      <c r="E33" s="1244">
        <v>169496</v>
      </c>
      <c r="F33" s="503"/>
      <c r="G33" s="1244">
        <v>159178</v>
      </c>
      <c r="H33" s="503"/>
      <c r="I33" s="1244">
        <v>153827</v>
      </c>
      <c r="J33" s="503"/>
      <c r="K33" s="1245">
        <v>289538</v>
      </c>
      <c r="L33" s="503"/>
      <c r="M33" s="503">
        <v>255397</v>
      </c>
      <c r="N33" s="503"/>
      <c r="O33" s="503">
        <v>189761</v>
      </c>
      <c r="P33" s="1243"/>
      <c r="Q33" s="503">
        <v>119898</v>
      </c>
      <c r="R33" s="503"/>
      <c r="S33" s="503">
        <v>108445</v>
      </c>
      <c r="T33" s="503"/>
      <c r="U33" s="503"/>
      <c r="V33" s="503"/>
      <c r="W33" s="478"/>
      <c r="X33" s="478"/>
      <c r="Y33" s="860"/>
      <c r="Z33" s="860"/>
      <c r="AA33" s="860"/>
      <c r="AB33" s="479"/>
      <c r="AC33" s="865"/>
      <c r="AD33" s="865"/>
      <c r="AE33" s="863"/>
      <c r="AF33" s="860"/>
      <c r="AG33" s="45"/>
      <c r="AH33" s="45"/>
      <c r="AI33" s="45"/>
      <c r="AJ33" s="45"/>
      <c r="AK33" s="45"/>
      <c r="AL33" s="45"/>
      <c r="AM33" s="45"/>
      <c r="AN33" s="45"/>
      <c r="AO33" s="45"/>
      <c r="AP33" s="45"/>
      <c r="AQ33" s="503"/>
      <c r="AR33" s="503"/>
    </row>
    <row r="34" spans="1:44" ht="12.75" customHeight="1" x14ac:dyDescent="0.25">
      <c r="A34" s="478"/>
      <c r="B34" s="503">
        <v>2014</v>
      </c>
      <c r="C34" s="503"/>
      <c r="D34" s="1246">
        <v>1415823</v>
      </c>
      <c r="E34" s="1247">
        <v>167034</v>
      </c>
      <c r="F34" s="503"/>
      <c r="G34" s="1247">
        <v>157440</v>
      </c>
      <c r="H34" s="503"/>
      <c r="I34" s="1247">
        <v>152479</v>
      </c>
      <c r="J34" s="503"/>
      <c r="K34" s="1247">
        <v>286489</v>
      </c>
      <c r="L34" s="503"/>
      <c r="M34" s="1247">
        <v>249946</v>
      </c>
      <c r="N34" s="503"/>
      <c r="O34" s="1247">
        <v>183244</v>
      </c>
      <c r="P34" s="1243"/>
      <c r="Q34" s="1247">
        <v>115233</v>
      </c>
      <c r="R34" s="503"/>
      <c r="S34" s="1247">
        <v>103958</v>
      </c>
      <c r="T34" s="503"/>
      <c r="U34" s="503"/>
      <c r="V34" s="503"/>
      <c r="W34" s="478"/>
      <c r="X34" s="478"/>
      <c r="Y34" s="860"/>
      <c r="Z34" s="860"/>
      <c r="AA34" s="860"/>
      <c r="AB34" s="860"/>
      <c r="AC34" s="479"/>
      <c r="AD34" s="865"/>
      <c r="AE34" s="865"/>
      <c r="AF34" s="860"/>
      <c r="AG34" s="45"/>
      <c r="AH34" s="45"/>
      <c r="AI34" s="45"/>
      <c r="AJ34" s="45"/>
      <c r="AK34" s="45"/>
      <c r="AL34" s="45"/>
      <c r="AM34" s="45"/>
      <c r="AN34" s="45"/>
      <c r="AO34" s="45"/>
      <c r="AP34" s="45"/>
      <c r="AQ34" s="503"/>
      <c r="AR34" s="503"/>
    </row>
    <row r="35" spans="1:44" x14ac:dyDescent="0.25">
      <c r="B35" s="503"/>
      <c r="C35" s="503"/>
      <c r="D35" s="503"/>
      <c r="E35" s="503"/>
      <c r="F35" s="503"/>
      <c r="G35" s="503"/>
      <c r="H35" s="503"/>
      <c r="I35" s="503"/>
      <c r="J35" s="503"/>
      <c r="K35" s="503"/>
      <c r="L35" s="503"/>
      <c r="M35" s="503"/>
      <c r="N35" s="503"/>
      <c r="O35" s="503"/>
      <c r="P35" s="503"/>
      <c r="Q35" s="503"/>
      <c r="R35" s="503"/>
      <c r="S35" s="503"/>
      <c r="T35" s="503"/>
      <c r="U35" s="503"/>
      <c r="V35" s="503"/>
    </row>
    <row r="36" spans="1:44" ht="12.75" customHeight="1" x14ac:dyDescent="0.25">
      <c r="A36" s="478"/>
      <c r="B36" s="478"/>
      <c r="C36" s="478"/>
      <c r="D36" s="478"/>
      <c r="E36" s="478"/>
      <c r="F36" s="506"/>
      <c r="G36" s="478"/>
      <c r="H36" s="478"/>
      <c r="I36" s="478"/>
      <c r="J36" s="478"/>
      <c r="K36" s="478"/>
      <c r="L36" s="478"/>
      <c r="M36" s="506"/>
      <c r="N36" s="478"/>
      <c r="O36" s="478"/>
      <c r="P36" s="478"/>
      <c r="Q36" s="478"/>
      <c r="R36" s="478"/>
      <c r="S36" s="478"/>
      <c r="T36" s="478"/>
      <c r="U36" s="478"/>
      <c r="V36" s="478"/>
      <c r="W36" s="478"/>
      <c r="X36" s="478"/>
      <c r="Y36" s="860"/>
      <c r="Z36" s="860"/>
      <c r="AA36" s="860"/>
      <c r="AB36" s="860"/>
      <c r="AC36" s="479"/>
      <c r="AD36" s="865"/>
      <c r="AE36" s="865"/>
      <c r="AF36" s="860"/>
      <c r="AG36" s="45"/>
      <c r="AH36" s="45"/>
      <c r="AI36" s="45"/>
      <c r="AJ36" s="45"/>
      <c r="AK36" s="45"/>
      <c r="AL36" s="45"/>
      <c r="AM36" s="45"/>
      <c r="AN36" s="45"/>
      <c r="AO36" s="45"/>
      <c r="AP36" s="45"/>
      <c r="AQ36" s="503"/>
      <c r="AR36" s="503"/>
    </row>
    <row r="37" spans="1:44" ht="12.75" customHeight="1" x14ac:dyDescent="0.25">
      <c r="A37" s="478"/>
      <c r="B37" s="478"/>
      <c r="C37" s="478"/>
      <c r="D37" s="478">
        <v>14</v>
      </c>
      <c r="E37" s="478"/>
      <c r="F37" s="505"/>
      <c r="N37" s="149"/>
      <c r="O37" s="149"/>
      <c r="P37" s="478"/>
      <c r="Q37" s="478"/>
      <c r="R37" s="478"/>
      <c r="S37" s="478"/>
      <c r="T37" s="478"/>
      <c r="U37" s="478"/>
      <c r="V37" s="478"/>
      <c r="W37" s="478"/>
      <c r="X37" s="478"/>
      <c r="Y37" s="860"/>
      <c r="Z37" s="860"/>
      <c r="AA37" s="860"/>
      <c r="AB37" s="860"/>
      <c r="AC37" s="479"/>
      <c r="AD37" s="865"/>
      <c r="AE37" s="865"/>
      <c r="AF37" s="860"/>
      <c r="AG37" s="45"/>
      <c r="AH37" s="45"/>
      <c r="AI37" s="45"/>
      <c r="AJ37" s="45"/>
      <c r="AK37" s="45"/>
      <c r="AL37" s="45"/>
      <c r="AM37" s="45"/>
      <c r="AN37" s="150"/>
      <c r="AO37" s="150"/>
      <c r="AP37" s="150"/>
    </row>
    <row r="38" spans="1:44" ht="12.75" customHeight="1" x14ac:dyDescent="0.35">
      <c r="A38" s="478"/>
      <c r="B38" s="478"/>
      <c r="C38" s="478"/>
      <c r="D38" s="478"/>
      <c r="E38" s="478"/>
      <c r="F38" s="505"/>
      <c r="O38" s="149"/>
      <c r="P38" s="478"/>
      <c r="Q38" s="478"/>
      <c r="R38" s="478"/>
      <c r="S38" s="478"/>
      <c r="T38" s="478"/>
      <c r="U38" s="478"/>
      <c r="V38" s="478"/>
      <c r="W38" s="478"/>
      <c r="X38" s="478"/>
      <c r="Y38" s="860"/>
      <c r="Z38" s="860"/>
      <c r="AA38" s="860"/>
      <c r="AB38" s="860"/>
      <c r="AC38" s="860"/>
      <c r="AD38" s="860"/>
      <c r="AE38" s="860"/>
      <c r="AF38" s="860"/>
      <c r="AG38" s="150"/>
      <c r="AH38" s="150"/>
      <c r="AI38" s="45"/>
      <c r="AJ38" s="45"/>
      <c r="AK38" s="45"/>
      <c r="AL38" s="45"/>
      <c r="AM38" s="45"/>
      <c r="AN38" s="82"/>
      <c r="AO38" s="82"/>
      <c r="AP38" s="82"/>
      <c r="AQ38" s="51"/>
      <c r="AR38" s="51"/>
    </row>
    <row r="39" spans="1:44" ht="12.75" customHeight="1" x14ac:dyDescent="0.35">
      <c r="A39" s="478"/>
      <c r="B39" s="478"/>
      <c r="C39" s="478"/>
      <c r="D39" s="478"/>
      <c r="E39" s="478"/>
      <c r="F39" s="478"/>
      <c r="G39" s="478"/>
      <c r="H39" s="2"/>
      <c r="K39" s="478"/>
      <c r="L39" s="478"/>
      <c r="M39" s="478"/>
      <c r="N39" s="478"/>
      <c r="O39" s="478"/>
      <c r="P39" s="478"/>
      <c r="Q39" s="478"/>
      <c r="R39" s="478"/>
      <c r="S39" s="478"/>
      <c r="T39" s="478"/>
      <c r="U39" s="478"/>
      <c r="V39" s="478"/>
      <c r="W39" s="478"/>
      <c r="X39" s="478"/>
      <c r="Y39" s="860"/>
      <c r="Z39" s="860"/>
      <c r="AA39" s="860"/>
      <c r="AB39" s="860"/>
      <c r="AC39" s="860"/>
      <c r="AD39" s="860"/>
      <c r="AE39" s="860"/>
      <c r="AF39" s="860"/>
      <c r="AG39" s="150"/>
      <c r="AH39" s="150"/>
      <c r="AI39" s="150"/>
      <c r="AJ39" s="150"/>
      <c r="AK39" s="150"/>
      <c r="AL39" s="150"/>
      <c r="AM39" s="150"/>
      <c r="AN39" s="82"/>
      <c r="AO39" s="82"/>
      <c r="AP39" s="82"/>
      <c r="AQ39" s="51"/>
      <c r="AR39" s="51"/>
    </row>
    <row r="40" spans="1:44" s="51" customFormat="1" ht="18" x14ac:dyDescent="0.35">
      <c r="A40" s="531"/>
      <c r="B40" s="531"/>
      <c r="C40" s="531"/>
      <c r="D40" s="531"/>
      <c r="E40" s="531"/>
      <c r="F40" s="531"/>
      <c r="G40" s="531"/>
      <c r="H40" s="1059"/>
      <c r="K40" s="531"/>
      <c r="L40" s="531"/>
      <c r="M40" s="531"/>
      <c r="N40" s="531"/>
      <c r="O40" s="531"/>
      <c r="P40" s="531"/>
      <c r="Q40" s="531"/>
      <c r="R40" s="531"/>
      <c r="S40" s="531"/>
      <c r="T40" s="531"/>
      <c r="U40" s="531"/>
      <c r="V40" s="531"/>
      <c r="W40" s="531"/>
      <c r="X40" s="531"/>
      <c r="Y40" s="866"/>
      <c r="Z40" s="866"/>
      <c r="AA40" s="866"/>
      <c r="AB40" s="866"/>
      <c r="AC40" s="866"/>
      <c r="AD40" s="866"/>
      <c r="AE40" s="866"/>
      <c r="AF40" s="866"/>
      <c r="AG40" s="82"/>
      <c r="AH40" s="82"/>
      <c r="AI40" s="82"/>
      <c r="AJ40" s="82"/>
      <c r="AK40" s="82"/>
      <c r="AL40" s="82"/>
      <c r="AM40" s="82"/>
      <c r="AN40" s="82"/>
      <c r="AO40" s="82"/>
      <c r="AP40" s="82"/>
    </row>
    <row r="41" spans="1:44" s="51" customFormat="1" ht="18" x14ac:dyDescent="0.35">
      <c r="A41" s="531"/>
      <c r="B41" s="531"/>
      <c r="C41" s="531"/>
      <c r="D41" s="531"/>
      <c r="E41" s="531"/>
      <c r="F41" s="531"/>
      <c r="G41" s="531"/>
      <c r="H41" s="1060"/>
      <c r="I41" s="1061"/>
      <c r="J41" s="1061"/>
      <c r="K41" s="531"/>
      <c r="L41" s="531"/>
      <c r="M41" s="531"/>
      <c r="N41" s="531"/>
      <c r="O41" s="531"/>
      <c r="P41" s="531"/>
      <c r="Q41" s="531"/>
      <c r="R41" s="531"/>
      <c r="S41" s="531"/>
      <c r="T41" s="531"/>
      <c r="U41" s="531"/>
      <c r="V41" s="531"/>
      <c r="W41" s="531"/>
      <c r="X41" s="531"/>
      <c r="Y41" s="866"/>
      <c r="Z41" s="866"/>
      <c r="AA41" s="866"/>
      <c r="AB41" s="866"/>
      <c r="AC41" s="866"/>
      <c r="AD41" s="866"/>
      <c r="AE41" s="866"/>
      <c r="AF41" s="866"/>
      <c r="AG41" s="82"/>
      <c r="AH41" s="82"/>
      <c r="AI41" s="82"/>
      <c r="AJ41" s="82"/>
      <c r="AK41" s="82"/>
      <c r="AL41" s="82"/>
      <c r="AM41" s="82"/>
    </row>
    <row r="42" spans="1:44" s="51" customFormat="1" ht="18" x14ac:dyDescent="0.35">
      <c r="A42" s="531"/>
      <c r="B42" s="531"/>
      <c r="C42" s="531"/>
      <c r="D42" s="531"/>
      <c r="E42" s="532"/>
      <c r="F42" s="531"/>
      <c r="G42" s="531"/>
      <c r="H42" s="1059"/>
      <c r="K42" s="531"/>
      <c r="L42" s="531"/>
      <c r="M42" s="531"/>
      <c r="N42" s="531"/>
      <c r="O42" s="531"/>
      <c r="P42" s="531"/>
      <c r="Q42" s="531"/>
      <c r="R42" s="531"/>
      <c r="S42" s="531"/>
      <c r="T42" s="531"/>
      <c r="U42" s="531"/>
      <c r="V42" s="531"/>
      <c r="W42" s="531"/>
      <c r="X42" s="531"/>
      <c r="Y42" s="866"/>
      <c r="Z42" s="866"/>
      <c r="AA42" s="867"/>
      <c r="AB42" s="866"/>
      <c r="AC42" s="866"/>
      <c r="AD42" s="867"/>
      <c r="AE42" s="866"/>
      <c r="AF42" s="866"/>
      <c r="AI42" s="82"/>
      <c r="AJ42" s="82"/>
      <c r="AK42" s="82"/>
      <c r="AL42" s="82"/>
      <c r="AM42" s="82"/>
    </row>
    <row r="43" spans="1:44" s="51" customFormat="1" ht="11.25" customHeight="1" x14ac:dyDescent="0.35">
      <c r="A43" s="531"/>
      <c r="B43" s="531"/>
      <c r="C43" s="531"/>
      <c r="D43" s="531"/>
      <c r="E43" s="532"/>
      <c r="F43" s="531"/>
      <c r="G43" s="531"/>
      <c r="H43" s="1059"/>
      <c r="K43" s="531"/>
      <c r="L43" s="531"/>
      <c r="M43" s="531"/>
      <c r="N43" s="531"/>
      <c r="O43" s="531"/>
      <c r="P43" s="531"/>
      <c r="Q43" s="531"/>
      <c r="R43" s="531"/>
      <c r="S43" s="531"/>
      <c r="T43" s="531"/>
      <c r="U43" s="531"/>
      <c r="V43" s="531"/>
      <c r="Y43" s="983"/>
      <c r="Z43" s="89"/>
      <c r="AA43" s="868"/>
      <c r="AB43" s="869"/>
      <c r="AC43" s="89"/>
      <c r="AD43" s="870"/>
      <c r="AE43" s="871"/>
      <c r="AF43" s="871"/>
    </row>
    <row r="44" spans="1:44" s="51" customFormat="1" ht="18" x14ac:dyDescent="0.35">
      <c r="E44" s="142"/>
      <c r="H44" s="1059"/>
      <c r="Y44" s="983"/>
      <c r="Z44" s="89"/>
      <c r="AA44" s="89"/>
      <c r="AB44" s="869"/>
      <c r="AC44" s="89"/>
      <c r="AD44" s="89"/>
      <c r="AE44" s="89"/>
      <c r="AF44" s="871"/>
      <c r="AN44" s="43"/>
      <c r="AO44" s="43"/>
      <c r="AP44" s="43"/>
      <c r="AQ44" s="43"/>
      <c r="AR44" s="43"/>
    </row>
    <row r="45" spans="1:44" s="51" customFormat="1" ht="18" x14ac:dyDescent="0.35">
      <c r="E45" s="142"/>
      <c r="H45" s="1059"/>
      <c r="Y45" s="983"/>
      <c r="Z45" s="870"/>
      <c r="AA45" s="872"/>
      <c r="AB45" s="869"/>
      <c r="AC45" s="89"/>
      <c r="AD45" s="873"/>
      <c r="AE45" s="874"/>
      <c r="AF45" s="874"/>
      <c r="AN45" s="43"/>
      <c r="AO45" s="43"/>
      <c r="AP45" s="43"/>
      <c r="AQ45" s="43"/>
      <c r="AR45" s="43"/>
    </row>
    <row r="46" spans="1:44" x14ac:dyDescent="0.25">
      <c r="E46" s="507"/>
      <c r="H46" s="1062"/>
      <c r="Z46" s="875"/>
      <c r="AA46" s="876"/>
      <c r="AB46" s="489"/>
      <c r="AC46" s="491"/>
      <c r="AD46" s="877"/>
      <c r="AE46" s="878"/>
      <c r="AF46" s="878"/>
    </row>
    <row r="47" spans="1:44" x14ac:dyDescent="0.25">
      <c r="E47" s="507"/>
      <c r="H47" s="1062"/>
      <c r="Z47" s="879"/>
      <c r="AA47" s="477"/>
      <c r="AB47" s="489"/>
      <c r="AC47" s="491"/>
      <c r="AD47" s="491"/>
      <c r="AE47" s="475"/>
      <c r="AF47" s="475"/>
    </row>
    <row r="48" spans="1:44" x14ac:dyDescent="0.25">
      <c r="D48" s="150"/>
      <c r="E48" s="507"/>
      <c r="H48" s="1062"/>
      <c r="Z48" s="879"/>
      <c r="AA48" s="477"/>
      <c r="AB48" s="489"/>
      <c r="AC48" s="491"/>
      <c r="AD48" s="984"/>
      <c r="AE48" s="984"/>
      <c r="AF48" s="475"/>
    </row>
    <row r="49" spans="4:32" x14ac:dyDescent="0.25">
      <c r="D49" s="508"/>
      <c r="E49" s="507"/>
      <c r="Z49" s="879"/>
      <c r="AA49" s="477"/>
      <c r="AB49" s="489"/>
      <c r="AC49" s="491"/>
      <c r="AD49" s="984"/>
      <c r="AE49" s="984"/>
      <c r="AF49" s="475"/>
    </row>
    <row r="50" spans="4:32" ht="18" customHeight="1" x14ac:dyDescent="0.25">
      <c r="D50" s="508"/>
      <c r="E50" s="507"/>
      <c r="Z50" s="879"/>
      <c r="AA50" s="477"/>
      <c r="AB50" s="489"/>
      <c r="AC50" s="491"/>
      <c r="AD50" s="984"/>
      <c r="AE50" s="984"/>
      <c r="AF50" s="475"/>
    </row>
    <row r="51" spans="4:32" ht="11.25" customHeight="1" x14ac:dyDescent="0.25">
      <c r="D51" s="508"/>
      <c r="E51" s="507"/>
      <c r="Z51" s="879"/>
      <c r="AA51" s="477"/>
      <c r="AB51" s="489"/>
      <c r="AC51" s="491"/>
      <c r="AD51" s="984"/>
      <c r="AE51" s="984"/>
      <c r="AF51" s="475"/>
    </row>
    <row r="52" spans="4:32" ht="11.25" customHeight="1" x14ac:dyDescent="0.25">
      <c r="D52" s="508"/>
      <c r="E52" s="507"/>
      <c r="Z52" s="879"/>
      <c r="AA52" s="477"/>
      <c r="AB52" s="489"/>
      <c r="AC52" s="491"/>
      <c r="AD52" s="491"/>
      <c r="AE52" s="475"/>
      <c r="AF52" s="475"/>
    </row>
    <row r="53" spans="4:32" x14ac:dyDescent="0.25">
      <c r="D53" s="508"/>
      <c r="E53" s="507"/>
      <c r="Z53" s="879"/>
      <c r="AA53" s="477"/>
      <c r="AB53" s="489"/>
      <c r="AC53" s="491"/>
      <c r="AD53" s="491"/>
      <c r="AE53" s="984"/>
      <c r="AF53" s="475"/>
    </row>
    <row r="54" spans="4:32" x14ac:dyDescent="0.25">
      <c r="Z54" s="879"/>
      <c r="AA54" s="477"/>
      <c r="AB54" s="489"/>
      <c r="AC54" s="491"/>
      <c r="AD54" s="491"/>
      <c r="AE54" s="475"/>
      <c r="AF54" s="475"/>
    </row>
    <row r="55" spans="4:32" x14ac:dyDescent="0.25">
      <c r="Z55" s="879"/>
      <c r="AA55" s="477"/>
      <c r="AB55" s="489"/>
      <c r="AC55" s="491"/>
      <c r="AD55" s="491"/>
      <c r="AE55" s="984"/>
      <c r="AF55" s="475"/>
    </row>
    <row r="56" spans="4:32" ht="21" customHeight="1" x14ac:dyDescent="0.25">
      <c r="Z56" s="879"/>
      <c r="AA56" s="477"/>
      <c r="AB56" s="489"/>
      <c r="AC56" s="491"/>
      <c r="AD56" s="491"/>
      <c r="AE56" s="984"/>
      <c r="AF56" s="475"/>
    </row>
    <row r="57" spans="4:32" ht="15" customHeight="1" x14ac:dyDescent="0.25">
      <c r="Z57" s="879"/>
      <c r="AA57" s="477"/>
      <c r="AB57" s="489"/>
      <c r="AC57" s="491"/>
      <c r="AD57" s="491"/>
      <c r="AE57" s="475"/>
      <c r="AF57" s="475"/>
    </row>
    <row r="58" spans="4:32" ht="12.75" customHeight="1" x14ac:dyDescent="0.25">
      <c r="Z58" s="879"/>
      <c r="AA58" s="477"/>
      <c r="AB58" s="489"/>
      <c r="AC58" s="491"/>
      <c r="AD58" s="491"/>
      <c r="AE58" s="475"/>
      <c r="AF58" s="475"/>
    </row>
    <row r="59" spans="4:32" x14ac:dyDescent="0.25">
      <c r="Z59" s="879"/>
      <c r="AA59" s="477"/>
      <c r="AB59" s="489"/>
      <c r="AC59" s="491"/>
      <c r="AD59" s="491"/>
      <c r="AE59" s="475"/>
      <c r="AF59" s="475"/>
    </row>
    <row r="60" spans="4:32" x14ac:dyDescent="0.25">
      <c r="AA60" s="477"/>
      <c r="AB60" s="489"/>
      <c r="AC60" s="491"/>
      <c r="AD60" s="491"/>
      <c r="AE60" s="984"/>
      <c r="AF60" s="475"/>
    </row>
    <row r="61" spans="4:32" x14ac:dyDescent="0.25">
      <c r="AA61" s="477"/>
      <c r="AB61" s="984"/>
      <c r="AC61" s="489"/>
      <c r="AD61" s="491"/>
      <c r="AE61" s="475"/>
      <c r="AF61" s="475"/>
    </row>
    <row r="62" spans="4:32" x14ac:dyDescent="0.25">
      <c r="AA62" s="477"/>
      <c r="AB62" s="984"/>
      <c r="AC62" s="984"/>
      <c r="AD62" s="491"/>
      <c r="AE62" s="984"/>
      <c r="AF62" s="475"/>
    </row>
    <row r="63" spans="4:32" x14ac:dyDescent="0.25">
      <c r="AA63" s="477"/>
      <c r="AB63" s="984"/>
      <c r="AC63" s="984"/>
      <c r="AD63" s="491"/>
      <c r="AE63" s="475"/>
      <c r="AF63" s="475"/>
    </row>
    <row r="64" spans="4:32" x14ac:dyDescent="0.25">
      <c r="AA64" s="476"/>
      <c r="AB64" s="984"/>
      <c r="AC64" s="984"/>
      <c r="AD64" s="491"/>
      <c r="AE64" s="475"/>
      <c r="AF64" s="475"/>
    </row>
    <row r="65" spans="27:32" x14ac:dyDescent="0.25">
      <c r="AA65" s="476"/>
      <c r="AB65" s="984"/>
      <c r="AC65" s="984"/>
      <c r="AD65" s="491"/>
      <c r="AE65" s="984"/>
      <c r="AF65" s="475"/>
    </row>
    <row r="66" spans="27:32" x14ac:dyDescent="0.25">
      <c r="AA66" s="984"/>
      <c r="AD66" s="984"/>
      <c r="AE66" s="984"/>
    </row>
  </sheetData>
  <mergeCells count="12">
    <mergeCell ref="A12:A14"/>
    <mergeCell ref="A15:A17"/>
    <mergeCell ref="A6:A8"/>
    <mergeCell ref="A22:U22"/>
    <mergeCell ref="A9:A11"/>
    <mergeCell ref="A18:A20"/>
    <mergeCell ref="A1:U1"/>
    <mergeCell ref="A3:B5"/>
    <mergeCell ref="C3:D4"/>
    <mergeCell ref="S4:T4"/>
    <mergeCell ref="U4:U5"/>
    <mergeCell ref="E3:U3"/>
  </mergeCells>
  <pageMargins left="0.70866141732283472" right="0.70866141732283472" top="1.3385826771653544" bottom="0.74803149606299213" header="0.31496062992125984" footer="0.31496062992125984"/>
  <pageSetup scale="76" orientation="landscape" r:id="rId1"/>
  <headerFooter>
    <oddHeader>&amp;R&amp;"Times New Roman,Normal"&amp;9&amp;K06+039REGISTRO NACIONAL DEL CÁNCER DE PANAMÁ</oddHeader>
    <oddFooter>&amp;C&amp;"Times New Roman,Normal"&amp;9 16</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J23"/>
  <sheetViews>
    <sheetView view="pageBreakPreview" topLeftCell="A13" zoomScaleNormal="100" zoomScaleSheetLayoutView="100" zoomScalePageLayoutView="60" workbookViewId="0">
      <selection activeCell="B2" sqref="A1:B1048576"/>
    </sheetView>
  </sheetViews>
  <sheetFormatPr baseColWidth="10" defaultColWidth="11.44140625" defaultRowHeight="18" x14ac:dyDescent="0.3"/>
  <cols>
    <col min="1" max="1" width="28.88671875" style="581" customWidth="1"/>
    <col min="2" max="6" width="17.44140625" style="380" customWidth="1"/>
    <col min="7" max="8" width="11.44140625" style="380" customWidth="1"/>
    <col min="9" max="9" width="10" style="380" customWidth="1"/>
    <col min="10" max="10" width="10.109375" style="380" customWidth="1"/>
    <col min="11" max="16384" width="11.44140625" style="380"/>
  </cols>
  <sheetData>
    <row r="1" spans="1:10" ht="42.75" customHeight="1" x14ac:dyDescent="0.3">
      <c r="A1" s="1929" t="s">
        <v>753</v>
      </c>
      <c r="B1" s="1929"/>
      <c r="C1" s="1929"/>
      <c r="D1" s="1929"/>
      <c r="E1" s="1929"/>
      <c r="F1" s="1929"/>
      <c r="G1" s="575"/>
      <c r="H1" s="575"/>
      <c r="I1" s="575"/>
      <c r="J1" s="575"/>
    </row>
    <row r="2" spans="1:10" ht="18.75" customHeight="1" thickBot="1" x14ac:dyDescent="0.35">
      <c r="A2" s="576"/>
      <c r="B2" s="381"/>
      <c r="C2" s="381"/>
      <c r="D2" s="381"/>
      <c r="E2" s="381"/>
      <c r="F2" s="381"/>
      <c r="G2" s="381"/>
      <c r="H2" s="381"/>
      <c r="I2" s="381"/>
      <c r="J2" s="381"/>
    </row>
    <row r="3" spans="1:10" x14ac:dyDescent="0.3">
      <c r="A3" s="1925" t="s">
        <v>94</v>
      </c>
      <c r="B3" s="1928"/>
      <c r="C3" s="1928"/>
      <c r="D3" s="1928"/>
      <c r="E3" s="1928"/>
      <c r="F3" s="1928"/>
      <c r="G3" s="573"/>
      <c r="H3" s="573"/>
      <c r="I3" s="573"/>
      <c r="J3" s="573"/>
    </row>
    <row r="4" spans="1:10" ht="27" customHeight="1" thickBot="1" x14ac:dyDescent="0.35">
      <c r="A4" s="1926"/>
      <c r="B4" s="571">
        <v>2015</v>
      </c>
      <c r="C4" s="572">
        <v>2016</v>
      </c>
      <c r="D4" s="571">
        <v>2017</v>
      </c>
      <c r="E4" s="572">
        <v>2018</v>
      </c>
      <c r="F4" s="723">
        <v>2019</v>
      </c>
      <c r="G4" s="574"/>
      <c r="H4" s="574"/>
      <c r="I4" s="574"/>
      <c r="J4" s="574"/>
    </row>
    <row r="5" spans="1:10" ht="34.5" customHeight="1" x14ac:dyDescent="0.3">
      <c r="A5" s="577" t="s">
        <v>89</v>
      </c>
      <c r="B5" s="80">
        <v>3045</v>
      </c>
      <c r="C5" s="80">
        <v>2980</v>
      </c>
      <c r="D5" s="569">
        <v>3061</v>
      </c>
      <c r="E5" s="570">
        <v>3138</v>
      </c>
      <c r="F5" s="570">
        <v>3307</v>
      </c>
    </row>
    <row r="6" spans="1:10" ht="34.5" customHeight="1" x14ac:dyDescent="0.3">
      <c r="A6" s="578" t="s">
        <v>213</v>
      </c>
      <c r="B6" s="1288">
        <v>81</v>
      </c>
      <c r="C6" s="1288">
        <v>79</v>
      </c>
      <c r="D6" s="1289">
        <v>88</v>
      </c>
      <c r="E6" s="1290">
        <v>84</v>
      </c>
      <c r="F6" s="721">
        <v>92</v>
      </c>
    </row>
    <row r="7" spans="1:10" ht="34.5" customHeight="1" x14ac:dyDescent="0.3">
      <c r="A7" s="78" t="s">
        <v>97</v>
      </c>
      <c r="B7" s="1288">
        <v>215</v>
      </c>
      <c r="C7" s="1288">
        <v>208</v>
      </c>
      <c r="D7" s="1289">
        <v>231</v>
      </c>
      <c r="E7" s="1290">
        <v>194</v>
      </c>
      <c r="F7" s="721">
        <v>226</v>
      </c>
    </row>
    <row r="8" spans="1:10" ht="34.5" customHeight="1" x14ac:dyDescent="0.3">
      <c r="A8" s="578" t="s">
        <v>98</v>
      </c>
      <c r="B8" s="1288">
        <v>195</v>
      </c>
      <c r="C8" s="1288">
        <v>232</v>
      </c>
      <c r="D8" s="1289">
        <v>203</v>
      </c>
      <c r="E8" s="1290">
        <v>215</v>
      </c>
      <c r="F8" s="721">
        <v>202</v>
      </c>
    </row>
    <row r="9" spans="1:10" ht="34.5" customHeight="1" x14ac:dyDescent="0.3">
      <c r="A9" s="78" t="s">
        <v>99</v>
      </c>
      <c r="B9" s="1288">
        <v>376</v>
      </c>
      <c r="C9" s="1288">
        <v>410</v>
      </c>
      <c r="D9" s="1289">
        <v>418</v>
      </c>
      <c r="E9" s="1290">
        <v>410</v>
      </c>
      <c r="F9" s="721">
        <v>405</v>
      </c>
    </row>
    <row r="10" spans="1:10" ht="34.5" customHeight="1" x14ac:dyDescent="0.3">
      <c r="A10" s="578" t="s">
        <v>100</v>
      </c>
      <c r="B10" s="1288">
        <v>19</v>
      </c>
      <c r="C10" s="1288">
        <v>21</v>
      </c>
      <c r="D10" s="1289">
        <v>27</v>
      </c>
      <c r="E10" s="1290">
        <v>18</v>
      </c>
      <c r="F10" s="721">
        <v>22</v>
      </c>
    </row>
    <row r="11" spans="1:10" ht="34.5" customHeight="1" x14ac:dyDescent="0.3">
      <c r="A11" s="78" t="s">
        <v>101</v>
      </c>
      <c r="B11" s="1288">
        <v>123</v>
      </c>
      <c r="C11" s="1288">
        <v>126</v>
      </c>
      <c r="D11" s="1289">
        <v>125</v>
      </c>
      <c r="E11" s="1290">
        <v>147</v>
      </c>
      <c r="F11" s="721">
        <v>130</v>
      </c>
    </row>
    <row r="12" spans="1:10" ht="34.5" customHeight="1" x14ac:dyDescent="0.3">
      <c r="A12" s="578" t="s">
        <v>102</v>
      </c>
      <c r="B12" s="1288">
        <v>122</v>
      </c>
      <c r="C12" s="1288">
        <v>73</v>
      </c>
      <c r="D12" s="1289">
        <v>107</v>
      </c>
      <c r="E12" s="1290">
        <v>105</v>
      </c>
      <c r="F12" s="721">
        <v>122</v>
      </c>
    </row>
    <row r="13" spans="1:10" ht="34.5" customHeight="1" x14ac:dyDescent="0.3">
      <c r="A13" s="78" t="s">
        <v>104</v>
      </c>
      <c r="B13" s="1291">
        <v>1269</v>
      </c>
      <c r="C13" s="1291">
        <v>1182</v>
      </c>
      <c r="D13" s="1291">
        <v>1223</v>
      </c>
      <c r="E13" s="1290">
        <v>1283</v>
      </c>
      <c r="F13" s="721">
        <v>1379</v>
      </c>
    </row>
    <row r="14" spans="1:10" ht="34.5" customHeight="1" x14ac:dyDescent="0.3">
      <c r="A14" s="78" t="s">
        <v>411</v>
      </c>
      <c r="B14" s="1288">
        <v>409</v>
      </c>
      <c r="C14" s="1288">
        <v>402</v>
      </c>
      <c r="D14" s="1289">
        <v>389</v>
      </c>
      <c r="E14" s="1290">
        <v>440</v>
      </c>
      <c r="F14" s="721">
        <v>435</v>
      </c>
    </row>
    <row r="15" spans="1:10" ht="34.5" customHeight="1" x14ac:dyDescent="0.3">
      <c r="A15" s="578" t="s">
        <v>106</v>
      </c>
      <c r="B15" s="1288">
        <v>193</v>
      </c>
      <c r="C15" s="1288">
        <v>211</v>
      </c>
      <c r="D15" s="1289">
        <v>212</v>
      </c>
      <c r="E15" s="1290">
        <v>194</v>
      </c>
      <c r="F15" s="721">
        <v>239</v>
      </c>
    </row>
    <row r="16" spans="1:10" ht="34.5" customHeight="1" x14ac:dyDescent="0.3">
      <c r="A16" s="79" t="s">
        <v>107</v>
      </c>
      <c r="B16" s="1288" t="s">
        <v>73</v>
      </c>
      <c r="C16" s="1288">
        <v>3</v>
      </c>
      <c r="D16" s="1289">
        <v>1</v>
      </c>
      <c r="E16" s="721" t="s">
        <v>73</v>
      </c>
      <c r="F16" s="721">
        <v>4</v>
      </c>
    </row>
    <row r="17" spans="1:10" ht="34.5" customHeight="1" x14ac:dyDescent="0.3">
      <c r="A17" s="79" t="s">
        <v>103</v>
      </c>
      <c r="B17" s="1288">
        <v>5</v>
      </c>
      <c r="C17" s="1288">
        <v>4</v>
      </c>
      <c r="D17" s="1289">
        <v>7</v>
      </c>
      <c r="E17" s="1290">
        <v>12</v>
      </c>
      <c r="F17" s="721">
        <v>17</v>
      </c>
    </row>
    <row r="18" spans="1:10" ht="41.25" customHeight="1" thickBot="1" x14ac:dyDescent="0.35">
      <c r="A18" s="579" t="s">
        <v>108</v>
      </c>
      <c r="B18" s="1292">
        <v>38</v>
      </c>
      <c r="C18" s="1292">
        <v>29</v>
      </c>
      <c r="D18" s="1293">
        <v>30</v>
      </c>
      <c r="E18" s="1294">
        <v>36</v>
      </c>
      <c r="F18" s="722">
        <v>34</v>
      </c>
    </row>
    <row r="19" spans="1:10" ht="21" customHeight="1" thickTop="1" x14ac:dyDescent="0.3">
      <c r="A19" s="580" t="s">
        <v>412</v>
      </c>
    </row>
    <row r="20" spans="1:10" ht="21" customHeight="1" x14ac:dyDescent="0.3">
      <c r="A20" s="581" t="s">
        <v>349</v>
      </c>
    </row>
    <row r="21" spans="1:10" ht="21" customHeight="1" x14ac:dyDescent="0.3">
      <c r="A21" s="1927"/>
      <c r="B21" s="1927"/>
      <c r="C21" s="1927"/>
      <c r="D21" s="1927"/>
      <c r="E21" s="1927"/>
      <c r="F21" s="1927"/>
      <c r="G21" s="1927"/>
      <c r="H21" s="1927"/>
      <c r="I21" s="1927"/>
      <c r="J21" s="1927"/>
    </row>
    <row r="22" spans="1:10" x14ac:dyDescent="0.3">
      <c r="A22" s="582"/>
    </row>
    <row r="23" spans="1:10" x14ac:dyDescent="0.3">
      <c r="A23" s="583"/>
    </row>
  </sheetData>
  <mergeCells count="4">
    <mergeCell ref="A3:A4"/>
    <mergeCell ref="A21:J21"/>
    <mergeCell ref="B3:F3"/>
    <mergeCell ref="A1:F1"/>
  </mergeCells>
  <pageMargins left="0.98425196850393704" right="0.70866141732283472" top="0.74803149606299213" bottom="0.74803149606299213" header="0.31496062992125984" footer="0.31496062992125984"/>
  <pageSetup scale="74" orientation="portrait" r:id="rId1"/>
  <headerFooter>
    <oddFooter>&amp;C17</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Q41"/>
  <sheetViews>
    <sheetView view="pageBreakPreview" topLeftCell="A22" zoomScale="70" zoomScaleNormal="80" zoomScaleSheetLayoutView="70" zoomScalePageLayoutView="80" workbookViewId="0">
      <selection activeCell="L16" sqref="L16"/>
    </sheetView>
  </sheetViews>
  <sheetFormatPr baseColWidth="10" defaultColWidth="11.44140625" defaultRowHeight="18.75" customHeight="1" x14ac:dyDescent="0.3"/>
  <cols>
    <col min="1" max="1" width="11.6640625" style="48" customWidth="1"/>
    <col min="2" max="2" width="15" style="48" customWidth="1"/>
    <col min="3" max="3" width="10" style="49" customWidth="1"/>
    <col min="4" max="8" width="12.5546875" style="48" customWidth="1"/>
    <col min="9" max="9" width="12.5546875" style="140" customWidth="1"/>
    <col min="10" max="10" width="12" style="1271" customWidth="1"/>
    <col min="11" max="11" width="11.44140625" style="1271"/>
    <col min="12" max="12" width="14.6640625" style="1271" customWidth="1"/>
    <col min="13" max="13" width="15.5546875" style="1271" customWidth="1"/>
    <col min="14" max="17" width="11.44140625" style="1271"/>
    <col min="18" max="16384" width="11.44140625" style="48"/>
  </cols>
  <sheetData>
    <row r="1" spans="1:15" ht="50.25" customHeight="1" x14ac:dyDescent="0.3">
      <c r="A1" s="1942" t="s">
        <v>754</v>
      </c>
      <c r="B1" s="1942"/>
      <c r="C1" s="1942"/>
      <c r="D1" s="1942"/>
      <c r="E1" s="1942"/>
      <c r="F1" s="1942"/>
      <c r="G1" s="1942"/>
      <c r="H1" s="1942"/>
      <c r="I1" s="1942"/>
    </row>
    <row r="2" spans="1:15" ht="10.5" customHeight="1" thickBot="1" x14ac:dyDescent="0.35"/>
    <row r="3" spans="1:15" ht="18.75" customHeight="1" x14ac:dyDescent="0.3">
      <c r="A3" s="1940" t="s">
        <v>214</v>
      </c>
      <c r="B3" s="1940" t="s">
        <v>190</v>
      </c>
      <c r="C3" s="1947" t="s">
        <v>132</v>
      </c>
      <c r="D3" s="1943" t="s">
        <v>89</v>
      </c>
      <c r="E3" s="1943"/>
      <c r="F3" s="1945" t="s">
        <v>134</v>
      </c>
      <c r="G3" s="1945"/>
      <c r="H3" s="1945"/>
      <c r="I3" s="1946"/>
    </row>
    <row r="4" spans="1:15" ht="18.75" customHeight="1" x14ac:dyDescent="0.3">
      <c r="A4" s="1931"/>
      <c r="B4" s="1931"/>
      <c r="C4" s="1948"/>
      <c r="D4" s="1944"/>
      <c r="E4" s="1944"/>
      <c r="F4" s="584" t="s">
        <v>135</v>
      </c>
      <c r="G4" s="585"/>
      <c r="H4" s="584" t="s">
        <v>136</v>
      </c>
      <c r="I4" s="586"/>
    </row>
    <row r="5" spans="1:15" ht="18.75" customHeight="1" thickBot="1" x14ac:dyDescent="0.35">
      <c r="A5" s="1941"/>
      <c r="B5" s="1941"/>
      <c r="C5" s="1949"/>
      <c r="D5" s="587" t="s">
        <v>87</v>
      </c>
      <c r="E5" s="587" t="s">
        <v>138</v>
      </c>
      <c r="F5" s="587" t="s">
        <v>87</v>
      </c>
      <c r="G5" s="587" t="s">
        <v>404</v>
      </c>
      <c r="H5" s="587" t="s">
        <v>87</v>
      </c>
      <c r="I5" s="588" t="s">
        <v>403</v>
      </c>
    </row>
    <row r="6" spans="1:15" ht="18.75" customHeight="1" x14ac:dyDescent="0.3">
      <c r="A6" s="1931" t="s">
        <v>139</v>
      </c>
      <c r="B6" s="1934" t="s">
        <v>376</v>
      </c>
      <c r="C6" s="754">
        <v>2015</v>
      </c>
      <c r="D6" s="755">
        <v>321</v>
      </c>
      <c r="E6" s="756">
        <v>8.074651029178419</v>
      </c>
      <c r="F6" s="755">
        <v>203</v>
      </c>
      <c r="G6" s="756">
        <v>10.1718950039961</v>
      </c>
      <c r="H6" s="755">
        <v>118</v>
      </c>
      <c r="I6" s="757">
        <v>5.9604719683549447</v>
      </c>
    </row>
    <row r="7" spans="1:15" ht="18.75" customHeight="1" x14ac:dyDescent="0.3">
      <c r="A7" s="1931"/>
      <c r="B7" s="1934"/>
      <c r="C7" s="28">
        <v>2016</v>
      </c>
      <c r="D7" s="22">
        <v>345</v>
      </c>
      <c r="E7" s="23">
        <v>8.5458589368505606</v>
      </c>
      <c r="F7" s="22">
        <v>223</v>
      </c>
      <c r="G7" s="23">
        <f>F7/L11*100000</f>
        <v>11.006671128563841</v>
      </c>
      <c r="H7" s="22">
        <v>122</v>
      </c>
      <c r="I7" s="25">
        <f>H7/L12*100000</f>
        <v>6.0666365323901204</v>
      </c>
      <c r="K7" s="1369">
        <v>2015</v>
      </c>
      <c r="L7" s="1369">
        <v>2016</v>
      </c>
      <c r="M7" s="1369">
        <v>2017</v>
      </c>
      <c r="N7" s="1369">
        <v>2018</v>
      </c>
      <c r="O7" s="1271">
        <v>2019</v>
      </c>
    </row>
    <row r="8" spans="1:15" ht="18.75" customHeight="1" x14ac:dyDescent="0.3">
      <c r="A8" s="1931"/>
      <c r="B8" s="1934"/>
      <c r="C8" s="28">
        <v>2017</v>
      </c>
      <c r="D8" s="22">
        <v>307</v>
      </c>
      <c r="E8" s="23">
        <v>7.5</v>
      </c>
      <c r="F8" s="22">
        <v>184</v>
      </c>
      <c r="G8" s="23">
        <v>8.9</v>
      </c>
      <c r="H8" s="22">
        <v>123</v>
      </c>
      <c r="I8" s="25">
        <v>6</v>
      </c>
      <c r="K8" s="1369">
        <v>3975404</v>
      </c>
      <c r="L8" s="1369">
        <v>4037043</v>
      </c>
      <c r="M8" s="1369">
        <v>4098135</v>
      </c>
      <c r="N8" s="1369">
        <v>4158783</v>
      </c>
      <c r="O8" s="1271">
        <v>4218808</v>
      </c>
    </row>
    <row r="9" spans="1:15" ht="18.75" customHeight="1" x14ac:dyDescent="0.3">
      <c r="A9" s="1931"/>
      <c r="B9" s="1934"/>
      <c r="C9" s="28">
        <v>2018</v>
      </c>
      <c r="D9" s="47">
        <v>308</v>
      </c>
      <c r="E9" s="47">
        <v>7.4</v>
      </c>
      <c r="F9" s="47">
        <v>191</v>
      </c>
      <c r="G9" s="47">
        <v>9.1999999999999993</v>
      </c>
      <c r="H9" s="47">
        <v>117</v>
      </c>
      <c r="I9" s="382">
        <v>5.6</v>
      </c>
      <c r="K9" s="1369"/>
      <c r="L9" s="1369"/>
      <c r="M9" s="1369"/>
      <c r="N9" s="1369"/>
    </row>
    <row r="10" spans="1:15" ht="18.75" customHeight="1" x14ac:dyDescent="0.3">
      <c r="A10" s="1936"/>
      <c r="B10" s="1937"/>
      <c r="C10" s="751">
        <v>2019</v>
      </c>
      <c r="D10" s="758">
        <v>318</v>
      </c>
      <c r="E10" s="758">
        <v>7.5</v>
      </c>
      <c r="F10" s="758">
        <v>194</v>
      </c>
      <c r="G10" s="758">
        <v>9.1999999999999993</v>
      </c>
      <c r="H10" s="758">
        <v>124</v>
      </c>
      <c r="I10" s="759">
        <v>5.9</v>
      </c>
      <c r="K10" s="1369"/>
      <c r="L10" s="1369"/>
      <c r="M10" s="1369"/>
      <c r="N10" s="1369"/>
    </row>
    <row r="11" spans="1:15" ht="18.75" customHeight="1" x14ac:dyDescent="0.3">
      <c r="A11" s="1930" t="s">
        <v>141</v>
      </c>
      <c r="B11" s="1933" t="s">
        <v>377</v>
      </c>
      <c r="C11" s="750">
        <v>2015</v>
      </c>
      <c r="D11" s="747">
        <v>215</v>
      </c>
      <c r="E11" s="748">
        <f>D11/K8*100000</f>
        <v>5.4082553622223051</v>
      </c>
      <c r="F11" s="747">
        <v>98</v>
      </c>
      <c r="G11" s="748">
        <f>F11/K11*100000</f>
        <v>4.9105700019291527</v>
      </c>
      <c r="H11" s="747">
        <v>117</v>
      </c>
      <c r="I11" s="749">
        <f>H11/K12*100000</f>
        <v>5.9099594940468521</v>
      </c>
      <c r="K11" s="1369">
        <v>1995695</v>
      </c>
      <c r="L11" s="1369">
        <v>2026044</v>
      </c>
      <c r="M11" s="1369">
        <v>2056085</v>
      </c>
      <c r="N11" s="1369">
        <v>2085950</v>
      </c>
      <c r="O11" s="1271">
        <v>2115458</v>
      </c>
    </row>
    <row r="12" spans="1:15" ht="18.75" customHeight="1" x14ac:dyDescent="0.3">
      <c r="A12" s="1931"/>
      <c r="B12" s="1934"/>
      <c r="C12" s="28">
        <v>2016</v>
      </c>
      <c r="D12" s="22">
        <v>210</v>
      </c>
      <c r="E12" s="23">
        <v>5.2018271789525157</v>
      </c>
      <c r="F12" s="22">
        <v>111</v>
      </c>
      <c r="G12" s="23">
        <v>5.4786569294645133</v>
      </c>
      <c r="H12" s="22">
        <v>99</v>
      </c>
      <c r="I12" s="25">
        <v>4.9229263664477205</v>
      </c>
      <c r="K12" s="1369">
        <v>1979709</v>
      </c>
      <c r="L12" s="1369">
        <v>2010999</v>
      </c>
      <c r="M12" s="1369">
        <v>2042050</v>
      </c>
      <c r="N12" s="1369">
        <v>2072833</v>
      </c>
      <c r="O12" s="1271">
        <v>2103350</v>
      </c>
    </row>
    <row r="13" spans="1:15" ht="18.75" customHeight="1" x14ac:dyDescent="0.3">
      <c r="A13" s="1931"/>
      <c r="B13" s="1934"/>
      <c r="C13" s="28">
        <v>2017</v>
      </c>
      <c r="D13" s="22">
        <v>239</v>
      </c>
      <c r="E13" s="23">
        <v>5.8319211055760736</v>
      </c>
      <c r="F13" s="22">
        <v>134</v>
      </c>
      <c r="G13" s="23">
        <v>6.5172402891903793</v>
      </c>
      <c r="H13" s="22">
        <v>105</v>
      </c>
      <c r="I13" s="25">
        <v>5.1418917264513597</v>
      </c>
    </row>
    <row r="14" spans="1:15" ht="18.75" customHeight="1" x14ac:dyDescent="0.3">
      <c r="A14" s="1931"/>
      <c r="B14" s="1934"/>
      <c r="C14" s="28">
        <v>2018</v>
      </c>
      <c r="D14" s="47">
        <v>241</v>
      </c>
      <c r="E14" s="386">
        <f>D14/N8*100000</f>
        <v>5.7949645365002214</v>
      </c>
      <c r="F14" s="47">
        <v>119</v>
      </c>
      <c r="G14" s="386">
        <f>F14/N11*100000</f>
        <v>5.7048347275821572</v>
      </c>
      <c r="H14" s="47">
        <v>122</v>
      </c>
      <c r="I14" s="387">
        <f>H14/N12*100000</f>
        <v>5.8856646917527851</v>
      </c>
    </row>
    <row r="15" spans="1:15" ht="18.75" customHeight="1" x14ac:dyDescent="0.3">
      <c r="A15" s="1936"/>
      <c r="B15" s="1937"/>
      <c r="C15" s="751">
        <v>2019</v>
      </c>
      <c r="D15" s="758">
        <v>228</v>
      </c>
      <c r="E15" s="761">
        <f>D15/O8*100000</f>
        <v>5.4043701443630523</v>
      </c>
      <c r="F15" s="758">
        <v>116</v>
      </c>
      <c r="G15" s="761">
        <f>F15/O11*100000</f>
        <v>5.4834461379048891</v>
      </c>
      <c r="H15" s="758">
        <v>112</v>
      </c>
      <c r="I15" s="762">
        <f>H15/O12*100000</f>
        <v>5.3248389473934434</v>
      </c>
    </row>
    <row r="16" spans="1:15" ht="18.75" customHeight="1" x14ac:dyDescent="0.3">
      <c r="A16" s="1930" t="s">
        <v>149</v>
      </c>
      <c r="B16" s="1933" t="s">
        <v>397</v>
      </c>
      <c r="C16" s="750">
        <v>2015</v>
      </c>
      <c r="D16" s="747">
        <v>308</v>
      </c>
      <c r="E16" s="748">
        <f>D16/K8*100000</f>
        <v>7.7476402398347437</v>
      </c>
      <c r="F16" s="747">
        <v>188</v>
      </c>
      <c r="G16" s="748">
        <f>F16/K11*100000</f>
        <v>9.4202771465579662</v>
      </c>
      <c r="H16" s="747">
        <v>120</v>
      </c>
      <c r="I16" s="749">
        <f>H16/K12*100000</f>
        <v>6.061496916971131</v>
      </c>
    </row>
    <row r="17" spans="1:9" ht="18.75" customHeight="1" x14ac:dyDescent="0.3">
      <c r="A17" s="1931"/>
      <c r="B17" s="1934"/>
      <c r="C17" s="28">
        <v>2016</v>
      </c>
      <c r="D17" s="22">
        <v>258</v>
      </c>
      <c r="E17" s="23">
        <f>D17/L8*100000</f>
        <v>6.3908162484273756</v>
      </c>
      <c r="F17" s="22">
        <v>162</v>
      </c>
      <c r="G17" s="23">
        <f>F17/L11*100000</f>
        <v>7.9958776808401009</v>
      </c>
      <c r="H17" s="22">
        <v>96</v>
      </c>
      <c r="I17" s="25">
        <f>H17/L12*100000</f>
        <v>4.7737467795856681</v>
      </c>
    </row>
    <row r="18" spans="1:9" ht="18.75" customHeight="1" x14ac:dyDescent="0.3">
      <c r="A18" s="1931"/>
      <c r="B18" s="1934"/>
      <c r="C18" s="28">
        <v>2017</v>
      </c>
      <c r="D18" s="22">
        <v>237</v>
      </c>
      <c r="E18" s="23">
        <f>D18/M8*100000</f>
        <v>5.7831184185001225</v>
      </c>
      <c r="F18" s="22">
        <v>155</v>
      </c>
      <c r="G18" s="23">
        <f>F18/M11*100000</f>
        <v>7.538598841973946</v>
      </c>
      <c r="H18" s="22">
        <v>82</v>
      </c>
      <c r="I18" s="25">
        <f>H18/M12*100000</f>
        <v>4.0155725863715386</v>
      </c>
    </row>
    <row r="19" spans="1:9" ht="18.75" customHeight="1" x14ac:dyDescent="0.3">
      <c r="A19" s="1931"/>
      <c r="B19" s="1934"/>
      <c r="C19" s="28">
        <v>2018</v>
      </c>
      <c r="D19" s="47">
        <v>246</v>
      </c>
      <c r="E19" s="386">
        <f>D19/N8*100000</f>
        <v>5.9151920165105993</v>
      </c>
      <c r="F19" s="47">
        <v>161</v>
      </c>
      <c r="G19" s="386">
        <f>F19/N11*100000</f>
        <v>7.7183058079052715</v>
      </c>
      <c r="H19" s="47">
        <v>85</v>
      </c>
      <c r="I19" s="387">
        <f>H19/N12*100000</f>
        <v>4.1006680229425143</v>
      </c>
    </row>
    <row r="20" spans="1:9" ht="18.75" customHeight="1" x14ac:dyDescent="0.3">
      <c r="A20" s="1936"/>
      <c r="B20" s="1937"/>
      <c r="C20" s="751">
        <v>2019</v>
      </c>
      <c r="D20" s="758">
        <v>271</v>
      </c>
      <c r="E20" s="761">
        <v>6.4236153908876634</v>
      </c>
      <c r="F20" s="758">
        <v>168</v>
      </c>
      <c r="G20" s="761">
        <v>7.9415426824829423</v>
      </c>
      <c r="H20" s="758">
        <v>103</v>
      </c>
      <c r="I20" s="762">
        <f>H20/O12*100000</f>
        <v>4.8969501034064704</v>
      </c>
    </row>
    <row r="21" spans="1:9" ht="18.75" customHeight="1" x14ac:dyDescent="0.3">
      <c r="A21" s="1930" t="s">
        <v>153</v>
      </c>
      <c r="B21" s="1933" t="s">
        <v>526</v>
      </c>
      <c r="C21" s="28">
        <v>2015</v>
      </c>
      <c r="D21" s="22">
        <v>211</v>
      </c>
      <c r="E21" s="23">
        <f>D21/K12*100000</f>
        <v>10.65813207900757</v>
      </c>
      <c r="F21" s="22" t="s">
        <v>154</v>
      </c>
      <c r="G21" s="22" t="s">
        <v>154</v>
      </c>
      <c r="H21" s="22">
        <v>211</v>
      </c>
      <c r="I21" s="25">
        <v>10.65813207900757</v>
      </c>
    </row>
    <row r="22" spans="1:9" ht="18.75" customHeight="1" x14ac:dyDescent="0.3">
      <c r="A22" s="1931"/>
      <c r="B22" s="1934"/>
      <c r="C22" s="28">
        <v>2016</v>
      </c>
      <c r="D22" s="22">
        <v>228</v>
      </c>
      <c r="E22" s="23">
        <f>D22/L12*100000</f>
        <v>11.337648601515962</v>
      </c>
      <c r="F22" s="22" t="s">
        <v>154</v>
      </c>
      <c r="G22" s="22" t="s">
        <v>154</v>
      </c>
      <c r="H22" s="22">
        <v>228</v>
      </c>
      <c r="I22" s="25">
        <v>11.337648601515962</v>
      </c>
    </row>
    <row r="23" spans="1:9" ht="18.75" customHeight="1" x14ac:dyDescent="0.3">
      <c r="A23" s="1931"/>
      <c r="B23" s="1934"/>
      <c r="C23" s="28">
        <v>2017</v>
      </c>
      <c r="D23" s="22">
        <v>241</v>
      </c>
      <c r="E23" s="23">
        <v>11.8</v>
      </c>
      <c r="F23" s="22" t="s">
        <v>154</v>
      </c>
      <c r="G23" s="22" t="s">
        <v>154</v>
      </c>
      <c r="H23" s="22">
        <v>241</v>
      </c>
      <c r="I23" s="25">
        <v>11.8</v>
      </c>
    </row>
    <row r="24" spans="1:9" ht="18.75" customHeight="1" x14ac:dyDescent="0.3">
      <c r="A24" s="1931"/>
      <c r="B24" s="1934"/>
      <c r="C24" s="28">
        <v>2018</v>
      </c>
      <c r="D24" s="47">
        <v>238</v>
      </c>
      <c r="E24" s="47">
        <v>11.5</v>
      </c>
      <c r="F24" s="22" t="s">
        <v>154</v>
      </c>
      <c r="G24" s="22" t="s">
        <v>154</v>
      </c>
      <c r="H24" s="47">
        <v>238</v>
      </c>
      <c r="I24" s="382">
        <v>11.5</v>
      </c>
    </row>
    <row r="25" spans="1:9" ht="18.75" customHeight="1" x14ac:dyDescent="0.3">
      <c r="A25" s="1936"/>
      <c r="B25" s="1937"/>
      <c r="C25" s="751">
        <v>2019</v>
      </c>
      <c r="D25" s="758">
        <v>265</v>
      </c>
      <c r="E25" s="758">
        <v>12.6</v>
      </c>
      <c r="F25" s="752" t="s">
        <v>154</v>
      </c>
      <c r="G25" s="752" t="s">
        <v>154</v>
      </c>
      <c r="H25" s="758">
        <v>265</v>
      </c>
      <c r="I25" s="759">
        <v>12.6</v>
      </c>
    </row>
    <row r="26" spans="1:9" ht="18.75" customHeight="1" x14ac:dyDescent="0.3">
      <c r="A26" s="1930" t="s">
        <v>155</v>
      </c>
      <c r="B26" s="1933" t="s">
        <v>527</v>
      </c>
      <c r="C26" s="28">
        <v>2015</v>
      </c>
      <c r="D26" s="22">
        <v>161</v>
      </c>
      <c r="E26" s="23">
        <v>8.1325083636029341</v>
      </c>
      <c r="F26" s="22" t="s">
        <v>154</v>
      </c>
      <c r="G26" s="22" t="s">
        <v>154</v>
      </c>
      <c r="H26" s="22">
        <v>161</v>
      </c>
      <c r="I26" s="25">
        <v>8.1325083636029341</v>
      </c>
    </row>
    <row r="27" spans="1:9" ht="18.75" customHeight="1" x14ac:dyDescent="0.3">
      <c r="A27" s="1931"/>
      <c r="B27" s="1934"/>
      <c r="C27" s="28">
        <v>2016</v>
      </c>
      <c r="D27" s="22">
        <v>137</v>
      </c>
      <c r="E27" s="23">
        <v>6.8125344667003818</v>
      </c>
      <c r="F27" s="22" t="s">
        <v>154</v>
      </c>
      <c r="G27" s="22" t="s">
        <v>154</v>
      </c>
      <c r="H27" s="22">
        <v>137</v>
      </c>
      <c r="I27" s="25">
        <v>6.8125344667003818</v>
      </c>
    </row>
    <row r="28" spans="1:9" ht="18.75" customHeight="1" x14ac:dyDescent="0.3">
      <c r="A28" s="1931"/>
      <c r="B28" s="1934"/>
      <c r="C28" s="28">
        <v>2017</v>
      </c>
      <c r="D28" s="22">
        <v>144</v>
      </c>
      <c r="E28" s="23">
        <v>7.1</v>
      </c>
      <c r="F28" s="22" t="s">
        <v>154</v>
      </c>
      <c r="G28" s="22" t="s">
        <v>154</v>
      </c>
      <c r="H28" s="22">
        <v>144</v>
      </c>
      <c r="I28" s="25">
        <v>7.1</v>
      </c>
    </row>
    <row r="29" spans="1:9" ht="18.75" customHeight="1" x14ac:dyDescent="0.3">
      <c r="A29" s="1931"/>
      <c r="B29" s="1934"/>
      <c r="C29" s="28">
        <v>2018</v>
      </c>
      <c r="D29" s="47">
        <v>148</v>
      </c>
      <c r="E29" s="47">
        <v>7.1</v>
      </c>
      <c r="F29" s="22" t="s">
        <v>154</v>
      </c>
      <c r="G29" s="22" t="s">
        <v>154</v>
      </c>
      <c r="H29" s="47">
        <v>148</v>
      </c>
      <c r="I29" s="382">
        <v>7.1</v>
      </c>
    </row>
    <row r="30" spans="1:9" ht="18.75" customHeight="1" x14ac:dyDescent="0.3">
      <c r="A30" s="1936"/>
      <c r="B30" s="1937"/>
      <c r="C30" s="751">
        <v>2019</v>
      </c>
      <c r="D30" s="758">
        <v>160</v>
      </c>
      <c r="E30" s="758">
        <v>7.6</v>
      </c>
      <c r="F30" s="752" t="s">
        <v>154</v>
      </c>
      <c r="G30" s="752" t="s">
        <v>154</v>
      </c>
      <c r="H30" s="758">
        <v>160</v>
      </c>
      <c r="I30" s="762">
        <f>H30/O12*100000</f>
        <v>7.6069127819906344</v>
      </c>
    </row>
    <row r="31" spans="1:9" ht="18.75" customHeight="1" x14ac:dyDescent="0.3">
      <c r="A31" s="1930" t="s">
        <v>156</v>
      </c>
      <c r="B31" s="1933" t="s">
        <v>521</v>
      </c>
      <c r="C31" s="750">
        <v>2015</v>
      </c>
      <c r="D31" s="747">
        <v>333</v>
      </c>
      <c r="E31" s="748">
        <v>16.685916435126611</v>
      </c>
      <c r="F31" s="747">
        <v>333</v>
      </c>
      <c r="G31" s="748">
        <v>16.685916435126611</v>
      </c>
      <c r="H31" s="747" t="s">
        <v>154</v>
      </c>
      <c r="I31" s="753" t="s">
        <v>154</v>
      </c>
    </row>
    <row r="32" spans="1:9" ht="18.75" customHeight="1" x14ac:dyDescent="0.3">
      <c r="A32" s="1931"/>
      <c r="B32" s="1934"/>
      <c r="C32" s="28">
        <v>2016</v>
      </c>
      <c r="D32" s="22">
        <v>297</v>
      </c>
      <c r="E32" s="23">
        <v>14.659109081540183</v>
      </c>
      <c r="F32" s="22">
        <v>297</v>
      </c>
      <c r="G32" s="23">
        <v>14.659109081540183</v>
      </c>
      <c r="H32" s="22" t="s">
        <v>154</v>
      </c>
      <c r="I32" s="24" t="s">
        <v>154</v>
      </c>
    </row>
    <row r="33" spans="1:17" ht="18.75" customHeight="1" x14ac:dyDescent="0.3">
      <c r="A33" s="1931"/>
      <c r="B33" s="1934"/>
      <c r="C33" s="28">
        <v>2017</v>
      </c>
      <c r="D33" s="22">
        <v>338</v>
      </c>
      <c r="E33" s="22">
        <v>16.399999999999999</v>
      </c>
      <c r="F33" s="22">
        <v>338</v>
      </c>
      <c r="G33" s="22">
        <v>16.399999999999999</v>
      </c>
      <c r="H33" s="22" t="s">
        <v>154</v>
      </c>
      <c r="I33" s="24" t="s">
        <v>154</v>
      </c>
    </row>
    <row r="34" spans="1:17" ht="18.75" customHeight="1" x14ac:dyDescent="0.3">
      <c r="A34" s="1931"/>
      <c r="B34" s="1934"/>
      <c r="C34" s="28">
        <v>2018</v>
      </c>
      <c r="D34" s="47">
        <v>292</v>
      </c>
      <c r="E34" s="386">
        <v>14</v>
      </c>
      <c r="F34" s="47">
        <v>292</v>
      </c>
      <c r="G34" s="386">
        <v>14</v>
      </c>
      <c r="H34" s="22" t="s">
        <v>154</v>
      </c>
      <c r="I34" s="24" t="s">
        <v>154</v>
      </c>
    </row>
    <row r="35" spans="1:17" ht="18.75" customHeight="1" thickBot="1" x14ac:dyDescent="0.35">
      <c r="A35" s="1932"/>
      <c r="B35" s="1935"/>
      <c r="C35" s="383">
        <v>2019</v>
      </c>
      <c r="D35" s="384">
        <v>318</v>
      </c>
      <c r="E35" s="385">
        <v>15</v>
      </c>
      <c r="F35" s="384">
        <v>318</v>
      </c>
      <c r="G35" s="385">
        <v>15</v>
      </c>
      <c r="H35" s="384"/>
      <c r="I35" s="760"/>
    </row>
    <row r="36" spans="1:17" ht="19.5" customHeight="1" thickTop="1" x14ac:dyDescent="0.4">
      <c r="A36" s="1938" t="s">
        <v>396</v>
      </c>
      <c r="B36" s="1938"/>
      <c r="C36" s="1938"/>
      <c r="D36" s="1938"/>
      <c r="E36" s="1938"/>
      <c r="F36" s="1938"/>
      <c r="G36" s="1938"/>
      <c r="H36" s="1938"/>
      <c r="I36" s="1938"/>
      <c r="J36" s="1130"/>
      <c r="K36" s="1130"/>
      <c r="L36" s="1130"/>
    </row>
    <row r="37" spans="1:17" s="181" customFormat="1" ht="14.25" customHeight="1" x14ac:dyDescent="0.3">
      <c r="A37" s="1939" t="s">
        <v>381</v>
      </c>
      <c r="B37" s="1939"/>
      <c r="C37" s="1939"/>
      <c r="D37" s="1939"/>
      <c r="E37" s="1939"/>
      <c r="F37" s="1939"/>
      <c r="G37" s="1939"/>
      <c r="H37" s="1939"/>
      <c r="I37" s="1939"/>
      <c r="J37" s="1384"/>
      <c r="K37" s="1384"/>
      <c r="L37" s="1384"/>
      <c r="M37" s="1385"/>
      <c r="N37" s="1385"/>
      <c r="O37" s="1385"/>
      <c r="P37" s="1385"/>
      <c r="Q37" s="1385"/>
    </row>
    <row r="38" spans="1:17" ht="16.5" customHeight="1" x14ac:dyDescent="0.4">
      <c r="A38" s="1939" t="s">
        <v>520</v>
      </c>
      <c r="B38" s="1939"/>
      <c r="C38" s="1939"/>
      <c r="D38" s="1939"/>
      <c r="E38" s="1939"/>
      <c r="F38" s="1939"/>
      <c r="G38" s="1939"/>
      <c r="H38" s="1939"/>
      <c r="I38" s="1939"/>
      <c r="J38" s="1130"/>
      <c r="K38" s="1130"/>
      <c r="L38" s="1130"/>
    </row>
    <row r="39" spans="1:17" ht="16.5" customHeight="1" x14ac:dyDescent="0.4">
      <c r="A39" s="1939" t="s">
        <v>247</v>
      </c>
      <c r="B39" s="1939"/>
      <c r="C39" s="1939"/>
      <c r="D39" s="1939"/>
      <c r="E39" s="1939"/>
      <c r="F39" s="1939"/>
      <c r="G39" s="1939"/>
      <c r="H39" s="1939"/>
      <c r="I39" s="1939"/>
      <c r="J39" s="1130"/>
      <c r="K39" s="1130"/>
      <c r="L39" s="1130"/>
    </row>
    <row r="40" spans="1:17" ht="21.75" customHeight="1" x14ac:dyDescent="0.4">
      <c r="A40" s="1939" t="s">
        <v>349</v>
      </c>
      <c r="B40" s="1939"/>
      <c r="C40" s="1939"/>
      <c r="D40" s="1939"/>
      <c r="E40" s="1939"/>
      <c r="F40" s="1939"/>
      <c r="G40" s="1939"/>
      <c r="H40" s="1939"/>
      <c r="I40" s="1939"/>
      <c r="J40" s="1130"/>
      <c r="K40" s="1130"/>
      <c r="L40" s="1130"/>
    </row>
    <row r="41" spans="1:17" ht="42.75" customHeight="1" x14ac:dyDescent="0.3">
      <c r="C41" s="48"/>
      <c r="J41" s="1386"/>
      <c r="K41" s="1386"/>
      <c r="L41" s="1386"/>
    </row>
  </sheetData>
  <mergeCells count="23">
    <mergeCell ref="A3:A5"/>
    <mergeCell ref="B3:B5"/>
    <mergeCell ref="A21:A25"/>
    <mergeCell ref="B21:B25"/>
    <mergeCell ref="A1:I1"/>
    <mergeCell ref="D3:E4"/>
    <mergeCell ref="F3:I3"/>
    <mergeCell ref="C3:C5"/>
    <mergeCell ref="A36:I36"/>
    <mergeCell ref="A37:I37"/>
    <mergeCell ref="A39:I39"/>
    <mergeCell ref="A38:I38"/>
    <mergeCell ref="A40:I40"/>
    <mergeCell ref="A31:A35"/>
    <mergeCell ref="B31:B35"/>
    <mergeCell ref="A6:A10"/>
    <mergeCell ref="B6:B10"/>
    <mergeCell ref="A11:A15"/>
    <mergeCell ref="B11:B15"/>
    <mergeCell ref="A16:A20"/>
    <mergeCell ref="B16:B20"/>
    <mergeCell ref="A26:A30"/>
    <mergeCell ref="B26:B30"/>
  </mergeCells>
  <pageMargins left="0.9055118110236221" right="0.70866141732283472" top="0.94488188976377963" bottom="0.74803149606299213" header="0.31496062992125984" footer="0.31496062992125984"/>
  <pageSetup scale="78" orientation="portrait" r:id="rId1"/>
  <headerFooter>
    <oddFooter>&amp;C18</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L33"/>
  <sheetViews>
    <sheetView view="pageBreakPreview" topLeftCell="A16" zoomScale="60" zoomScaleNormal="90" zoomScalePageLayoutView="60" workbookViewId="0">
      <selection sqref="A1:L1"/>
    </sheetView>
  </sheetViews>
  <sheetFormatPr baseColWidth="10" defaultColWidth="11.44140625" defaultRowHeight="14.4" x14ac:dyDescent="0.3"/>
  <cols>
    <col min="1" max="1" width="67.88671875" style="88" customWidth="1"/>
    <col min="2" max="16384" width="11.44140625" style="88"/>
  </cols>
  <sheetData>
    <row r="1" spans="1:12" ht="42" customHeight="1" x14ac:dyDescent="0.3">
      <c r="A1" s="1798" t="s">
        <v>755</v>
      </c>
      <c r="B1" s="1798"/>
      <c r="C1" s="1798"/>
      <c r="D1" s="1798"/>
      <c r="E1" s="1798"/>
      <c r="F1" s="1798"/>
      <c r="G1" s="1798"/>
      <c r="H1" s="1798"/>
      <c r="I1" s="1798"/>
      <c r="J1" s="1798"/>
      <c r="K1" s="1798"/>
      <c r="L1" s="1798"/>
    </row>
    <row r="2" spans="1:12" ht="18.600000000000001" thickBot="1" x14ac:dyDescent="0.4">
      <c r="A2" s="1954"/>
      <c r="B2" s="1954"/>
      <c r="C2" s="1954"/>
      <c r="D2" s="1954"/>
      <c r="E2" s="1954"/>
      <c r="F2" s="1954"/>
      <c r="G2" s="1954"/>
      <c r="H2" s="1954"/>
      <c r="I2" s="1954"/>
      <c r="J2" s="1954"/>
      <c r="K2" s="1954"/>
      <c r="L2" s="1954"/>
    </row>
    <row r="3" spans="1:12" ht="18" x14ac:dyDescent="0.35">
      <c r="A3" s="1955" t="s">
        <v>190</v>
      </c>
      <c r="B3" s="1959" t="s">
        <v>193</v>
      </c>
      <c r="C3" s="1960"/>
      <c r="D3" s="1960"/>
      <c r="E3" s="1960"/>
      <c r="F3" s="1960"/>
      <c r="G3" s="1960"/>
      <c r="H3" s="1960"/>
      <c r="I3" s="1960"/>
      <c r="J3" s="1960"/>
      <c r="K3" s="1960"/>
      <c r="L3" s="1961"/>
    </row>
    <row r="4" spans="1:12" ht="18" x14ac:dyDescent="0.35">
      <c r="A4" s="1956"/>
      <c r="B4" s="1962" t="s">
        <v>89</v>
      </c>
      <c r="C4" s="1962"/>
      <c r="D4" s="1962"/>
      <c r="E4" s="1962"/>
      <c r="F4" s="1962"/>
      <c r="G4" s="1963"/>
      <c r="H4" s="1964" t="s">
        <v>194</v>
      </c>
      <c r="I4" s="1953"/>
      <c r="J4" s="1953"/>
      <c r="K4" s="1953"/>
      <c r="L4" s="1950"/>
    </row>
    <row r="5" spans="1:12" ht="18" x14ac:dyDescent="0.35">
      <c r="A5" s="1957"/>
      <c r="B5" s="1965" t="s">
        <v>89</v>
      </c>
      <c r="C5" s="1965"/>
      <c r="D5" s="1950" t="s">
        <v>134</v>
      </c>
      <c r="E5" s="1951"/>
      <c r="F5" s="1951"/>
      <c r="G5" s="1952"/>
      <c r="H5" s="1957" t="s">
        <v>89</v>
      </c>
      <c r="I5" s="1953" t="s">
        <v>134</v>
      </c>
      <c r="J5" s="1953"/>
      <c r="K5" s="1953"/>
      <c r="L5" s="1950"/>
    </row>
    <row r="6" spans="1:12" ht="18" x14ac:dyDescent="0.35">
      <c r="A6" s="1957"/>
      <c r="B6" s="1965"/>
      <c r="C6" s="1965"/>
      <c r="D6" s="1950" t="s">
        <v>135</v>
      </c>
      <c r="E6" s="1951"/>
      <c r="F6" s="1950" t="s">
        <v>136</v>
      </c>
      <c r="G6" s="1952"/>
      <c r="H6" s="1957"/>
      <c r="I6" s="1953" t="s">
        <v>135</v>
      </c>
      <c r="J6" s="1953"/>
      <c r="K6" s="1953" t="s">
        <v>136</v>
      </c>
      <c r="L6" s="1950"/>
    </row>
    <row r="7" spans="1:12" ht="18.600000000000001" thickBot="1" x14ac:dyDescent="0.4">
      <c r="A7" s="1958"/>
      <c r="B7" s="595" t="s">
        <v>87</v>
      </c>
      <c r="C7" s="596" t="s">
        <v>372</v>
      </c>
      <c r="D7" s="596" t="s">
        <v>87</v>
      </c>
      <c r="E7" s="596" t="s">
        <v>404</v>
      </c>
      <c r="F7" s="596" t="s">
        <v>87</v>
      </c>
      <c r="G7" s="597" t="s">
        <v>403</v>
      </c>
      <c r="H7" s="1958"/>
      <c r="I7" s="596" t="s">
        <v>87</v>
      </c>
      <c r="J7" s="596" t="s">
        <v>404</v>
      </c>
      <c r="K7" s="596" t="s">
        <v>87</v>
      </c>
      <c r="L7" s="598" t="s">
        <v>403</v>
      </c>
    </row>
    <row r="8" spans="1:12" s="87" customFormat="1" ht="36" customHeight="1" x14ac:dyDescent="0.3">
      <c r="A8" s="268" t="s">
        <v>89</v>
      </c>
      <c r="B8" s="591">
        <v>3061</v>
      </c>
      <c r="C8" s="592">
        <v>74.7</v>
      </c>
      <c r="D8" s="591">
        <v>1586</v>
      </c>
      <c r="E8" s="592">
        <v>77.099999999999994</v>
      </c>
      <c r="F8" s="591">
        <v>1475</v>
      </c>
      <c r="G8" s="593">
        <v>72.2</v>
      </c>
      <c r="H8" s="594">
        <v>2953</v>
      </c>
      <c r="I8" s="591">
        <v>1518</v>
      </c>
      <c r="J8" s="592">
        <v>73.8</v>
      </c>
      <c r="K8" s="591">
        <v>1435</v>
      </c>
      <c r="L8" s="593">
        <v>70.3</v>
      </c>
    </row>
    <row r="9" spans="1:12" ht="22.5" customHeight="1" x14ac:dyDescent="0.35">
      <c r="A9" s="166" t="s">
        <v>140</v>
      </c>
      <c r="B9" s="170">
        <v>307</v>
      </c>
      <c r="C9" s="60">
        <v>7.5</v>
      </c>
      <c r="D9" s="170">
        <v>184</v>
      </c>
      <c r="E9" s="60">
        <v>8.9</v>
      </c>
      <c r="F9" s="170">
        <v>123</v>
      </c>
      <c r="G9" s="179">
        <v>6</v>
      </c>
      <c r="H9" s="347">
        <v>290</v>
      </c>
      <c r="I9" s="170">
        <v>170</v>
      </c>
      <c r="J9" s="60">
        <v>8.3000000000000007</v>
      </c>
      <c r="K9" s="170">
        <v>120</v>
      </c>
      <c r="L9" s="59">
        <v>5.9</v>
      </c>
    </row>
    <row r="10" spans="1:12" ht="22.5" customHeight="1" x14ac:dyDescent="0.35">
      <c r="A10" s="167" t="s">
        <v>521</v>
      </c>
      <c r="B10" s="132">
        <v>338</v>
      </c>
      <c r="C10" s="60">
        <v>16.399999999999999</v>
      </c>
      <c r="D10" s="132">
        <v>338</v>
      </c>
      <c r="E10" s="60">
        <v>16.399999999999999</v>
      </c>
      <c r="F10" s="132" t="s">
        <v>154</v>
      </c>
      <c r="G10" s="179" t="s">
        <v>154</v>
      </c>
      <c r="H10" s="348">
        <v>324</v>
      </c>
      <c r="I10" s="132">
        <v>324</v>
      </c>
      <c r="J10" s="60">
        <v>15.8</v>
      </c>
      <c r="K10" s="132" t="s">
        <v>154</v>
      </c>
      <c r="L10" s="59" t="s">
        <v>154</v>
      </c>
    </row>
    <row r="11" spans="1:12" ht="22.5" customHeight="1" x14ac:dyDescent="0.35">
      <c r="A11" s="168" t="s">
        <v>195</v>
      </c>
      <c r="B11" s="132">
        <v>239</v>
      </c>
      <c r="C11" s="60">
        <v>5.8</v>
      </c>
      <c r="D11" s="132">
        <v>157</v>
      </c>
      <c r="E11" s="60">
        <v>7.6</v>
      </c>
      <c r="F11" s="132">
        <v>82</v>
      </c>
      <c r="G11" s="179">
        <v>4</v>
      </c>
      <c r="H11" s="348">
        <v>235</v>
      </c>
      <c r="I11" s="132">
        <v>153</v>
      </c>
      <c r="J11" s="60">
        <v>7.4</v>
      </c>
      <c r="K11" s="132">
        <v>82</v>
      </c>
      <c r="L11" s="59">
        <v>4</v>
      </c>
    </row>
    <row r="12" spans="1:12" ht="22.5" customHeight="1" x14ac:dyDescent="0.35">
      <c r="A12" s="169" t="s">
        <v>196</v>
      </c>
      <c r="B12" s="132">
        <v>318</v>
      </c>
      <c r="C12" s="60">
        <v>7.8</v>
      </c>
      <c r="D12" s="132">
        <v>175</v>
      </c>
      <c r="E12" s="60">
        <v>8.5</v>
      </c>
      <c r="F12" s="132">
        <v>143</v>
      </c>
      <c r="G12" s="179">
        <v>7</v>
      </c>
      <c r="H12" s="348">
        <v>312</v>
      </c>
      <c r="I12" s="132">
        <v>172</v>
      </c>
      <c r="J12" s="60">
        <v>8.4</v>
      </c>
      <c r="K12" s="132">
        <v>140</v>
      </c>
      <c r="L12" s="59">
        <v>6.9</v>
      </c>
    </row>
    <row r="13" spans="1:12" ht="22.5" customHeight="1" x14ac:dyDescent="0.35">
      <c r="A13" s="168" t="s">
        <v>197</v>
      </c>
      <c r="B13" s="132">
        <v>242</v>
      </c>
      <c r="C13" s="60">
        <v>5.9</v>
      </c>
      <c r="D13" s="132">
        <v>1</v>
      </c>
      <c r="E13" s="60">
        <v>0</v>
      </c>
      <c r="F13" s="132">
        <v>241</v>
      </c>
      <c r="G13" s="179">
        <v>11.8</v>
      </c>
      <c r="H13" s="348">
        <v>238</v>
      </c>
      <c r="I13" s="132">
        <v>1</v>
      </c>
      <c r="J13" s="60">
        <v>0</v>
      </c>
      <c r="K13" s="132">
        <v>237</v>
      </c>
      <c r="L13" s="59">
        <v>11.6</v>
      </c>
    </row>
    <row r="14" spans="1:12" ht="22.5" customHeight="1" x14ac:dyDescent="0.35">
      <c r="A14" s="168" t="s">
        <v>199</v>
      </c>
      <c r="B14" s="132">
        <v>162</v>
      </c>
      <c r="C14" s="60">
        <v>4</v>
      </c>
      <c r="D14" s="132">
        <v>68</v>
      </c>
      <c r="E14" s="60">
        <v>3.3</v>
      </c>
      <c r="F14" s="132">
        <v>94</v>
      </c>
      <c r="G14" s="179">
        <v>4.5999999999999996</v>
      </c>
      <c r="H14" s="348">
        <v>153</v>
      </c>
      <c r="I14" s="132">
        <v>63</v>
      </c>
      <c r="J14" s="60">
        <v>3.1</v>
      </c>
      <c r="K14" s="132">
        <v>90</v>
      </c>
      <c r="L14" s="59">
        <v>4.4000000000000004</v>
      </c>
    </row>
    <row r="15" spans="1:12" ht="22.5" customHeight="1" x14ac:dyDescent="0.35">
      <c r="A15" s="167" t="s">
        <v>522</v>
      </c>
      <c r="B15" s="132">
        <v>144</v>
      </c>
      <c r="C15" s="60">
        <v>7.1</v>
      </c>
      <c r="D15" s="171" t="s">
        <v>154</v>
      </c>
      <c r="E15" s="171" t="s">
        <v>154</v>
      </c>
      <c r="F15" s="132">
        <v>144</v>
      </c>
      <c r="G15" s="179">
        <v>7.1</v>
      </c>
      <c r="H15" s="348">
        <v>140</v>
      </c>
      <c r="I15" s="132" t="s">
        <v>154</v>
      </c>
      <c r="J15" s="60" t="s">
        <v>154</v>
      </c>
      <c r="K15" s="132">
        <v>140</v>
      </c>
      <c r="L15" s="59">
        <v>6.9</v>
      </c>
    </row>
    <row r="16" spans="1:12" ht="22.5" customHeight="1" x14ac:dyDescent="0.35">
      <c r="A16" s="166" t="s">
        <v>198</v>
      </c>
      <c r="B16" s="132">
        <v>162</v>
      </c>
      <c r="C16" s="60">
        <v>4</v>
      </c>
      <c r="D16" s="132">
        <v>93</v>
      </c>
      <c r="E16" s="60">
        <v>4.5</v>
      </c>
      <c r="F16" s="132">
        <v>69</v>
      </c>
      <c r="G16" s="179">
        <v>3.4</v>
      </c>
      <c r="H16" s="348">
        <v>158</v>
      </c>
      <c r="I16" s="132">
        <v>91</v>
      </c>
      <c r="J16" s="60">
        <v>4.4000000000000004</v>
      </c>
      <c r="K16" s="132">
        <v>67</v>
      </c>
      <c r="L16" s="59">
        <v>3.3</v>
      </c>
    </row>
    <row r="17" spans="1:12" ht="22.5" customHeight="1" x14ac:dyDescent="0.35">
      <c r="A17" s="169" t="s">
        <v>163</v>
      </c>
      <c r="B17" s="132">
        <v>131</v>
      </c>
      <c r="C17" s="60">
        <v>3.2</v>
      </c>
      <c r="D17" s="132">
        <v>73</v>
      </c>
      <c r="E17" s="60">
        <v>3.6</v>
      </c>
      <c r="F17" s="132">
        <v>58</v>
      </c>
      <c r="G17" s="179">
        <v>2.8</v>
      </c>
      <c r="H17" s="348">
        <v>129</v>
      </c>
      <c r="I17" s="132">
        <v>71</v>
      </c>
      <c r="J17" s="60">
        <v>3.5</v>
      </c>
      <c r="K17" s="132">
        <v>58</v>
      </c>
      <c r="L17" s="59">
        <v>2.8</v>
      </c>
    </row>
    <row r="18" spans="1:12" ht="22.5" customHeight="1" x14ac:dyDescent="0.35">
      <c r="A18" s="169" t="s">
        <v>200</v>
      </c>
      <c r="B18" s="132">
        <v>89</v>
      </c>
      <c r="C18" s="60">
        <v>2.2000000000000002</v>
      </c>
      <c r="D18" s="132">
        <v>53</v>
      </c>
      <c r="E18" s="60">
        <v>2.6</v>
      </c>
      <c r="F18" s="132">
        <v>36</v>
      </c>
      <c r="G18" s="179">
        <v>1.8</v>
      </c>
      <c r="H18" s="348">
        <v>88</v>
      </c>
      <c r="I18" s="132">
        <v>52</v>
      </c>
      <c r="J18" s="60">
        <v>2.5</v>
      </c>
      <c r="K18" s="132">
        <v>36</v>
      </c>
      <c r="L18" s="59">
        <v>1.8</v>
      </c>
    </row>
    <row r="19" spans="1:12" ht="30" customHeight="1" x14ac:dyDescent="0.35">
      <c r="A19" s="168" t="s">
        <v>201</v>
      </c>
      <c r="B19" s="132">
        <v>57</v>
      </c>
      <c r="C19" s="60">
        <v>1.4</v>
      </c>
      <c r="D19" s="132">
        <v>29</v>
      </c>
      <c r="E19" s="60">
        <v>1.4</v>
      </c>
      <c r="F19" s="132">
        <v>28</v>
      </c>
      <c r="G19" s="179">
        <v>1.4</v>
      </c>
      <c r="H19" s="348">
        <v>56</v>
      </c>
      <c r="I19" s="132">
        <v>28</v>
      </c>
      <c r="J19" s="60">
        <v>1.4</v>
      </c>
      <c r="K19" s="132">
        <v>28</v>
      </c>
      <c r="L19" s="59">
        <v>1.4</v>
      </c>
    </row>
    <row r="20" spans="1:12" ht="22.5" customHeight="1" x14ac:dyDescent="0.35">
      <c r="A20" s="169" t="s">
        <v>203</v>
      </c>
      <c r="B20" s="132">
        <v>70</v>
      </c>
      <c r="C20" s="60">
        <v>1.7</v>
      </c>
      <c r="D20" s="132">
        <v>55</v>
      </c>
      <c r="E20" s="60">
        <v>2.7</v>
      </c>
      <c r="F20" s="132">
        <v>15</v>
      </c>
      <c r="G20" s="179">
        <v>0.7</v>
      </c>
      <c r="H20" s="348">
        <v>65</v>
      </c>
      <c r="I20" s="132">
        <v>50</v>
      </c>
      <c r="J20" s="60">
        <v>2.4</v>
      </c>
      <c r="K20" s="132">
        <v>15</v>
      </c>
      <c r="L20" s="59">
        <v>0</v>
      </c>
    </row>
    <row r="21" spans="1:12" ht="22.5" customHeight="1" x14ac:dyDescent="0.35">
      <c r="A21" s="169" t="s">
        <v>523</v>
      </c>
      <c r="B21" s="132">
        <v>62</v>
      </c>
      <c r="C21" s="60">
        <v>3</v>
      </c>
      <c r="D21" s="132" t="s">
        <v>154</v>
      </c>
      <c r="E21" s="60" t="s">
        <v>154</v>
      </c>
      <c r="F21" s="132">
        <v>62</v>
      </c>
      <c r="G21" s="179">
        <v>3</v>
      </c>
      <c r="H21" s="348">
        <v>60</v>
      </c>
      <c r="I21" s="132" t="s">
        <v>154</v>
      </c>
      <c r="J21" s="60" t="s">
        <v>154</v>
      </c>
      <c r="K21" s="132">
        <v>60</v>
      </c>
      <c r="L21" s="59">
        <v>2.9</v>
      </c>
    </row>
    <row r="22" spans="1:12" ht="22.5" customHeight="1" x14ac:dyDescent="0.35">
      <c r="A22" s="168" t="s">
        <v>202</v>
      </c>
      <c r="B22" s="132">
        <v>41</v>
      </c>
      <c r="C22" s="60">
        <v>1</v>
      </c>
      <c r="D22" s="132">
        <v>33</v>
      </c>
      <c r="E22" s="60">
        <v>1.6</v>
      </c>
      <c r="F22" s="132">
        <v>8</v>
      </c>
      <c r="G22" s="179">
        <v>0.4</v>
      </c>
      <c r="H22" s="348">
        <v>41</v>
      </c>
      <c r="I22" s="132">
        <v>33</v>
      </c>
      <c r="J22" s="60">
        <v>1.6</v>
      </c>
      <c r="K22" s="132">
        <v>8</v>
      </c>
      <c r="L22" s="59">
        <v>0.4</v>
      </c>
    </row>
    <row r="23" spans="1:12" ht="22.5" customHeight="1" x14ac:dyDescent="0.35">
      <c r="A23" s="168" t="s">
        <v>204</v>
      </c>
      <c r="B23" s="132">
        <v>60</v>
      </c>
      <c r="C23" s="60">
        <v>1.5</v>
      </c>
      <c r="D23" s="132">
        <v>30</v>
      </c>
      <c r="E23" s="60">
        <v>1.5</v>
      </c>
      <c r="F23" s="132">
        <v>30</v>
      </c>
      <c r="G23" s="179">
        <v>1.5</v>
      </c>
      <c r="H23" s="348">
        <v>60</v>
      </c>
      <c r="I23" s="132">
        <v>30</v>
      </c>
      <c r="J23" s="60">
        <v>1.5</v>
      </c>
      <c r="K23" s="132">
        <v>30</v>
      </c>
      <c r="L23" s="59">
        <v>1.5</v>
      </c>
    </row>
    <row r="24" spans="1:12" ht="22.5" customHeight="1" x14ac:dyDescent="0.35">
      <c r="A24" s="168" t="s">
        <v>524</v>
      </c>
      <c r="B24" s="132">
        <v>89</v>
      </c>
      <c r="C24" s="60">
        <v>4.4000000000000004</v>
      </c>
      <c r="D24" s="171" t="s">
        <v>154</v>
      </c>
      <c r="E24" s="171" t="s">
        <v>154</v>
      </c>
      <c r="F24" s="132">
        <v>89</v>
      </c>
      <c r="G24" s="179">
        <v>4.4000000000000004</v>
      </c>
      <c r="H24" s="348">
        <v>88</v>
      </c>
      <c r="I24" s="132" t="s">
        <v>154</v>
      </c>
      <c r="J24" s="60" t="s">
        <v>154</v>
      </c>
      <c r="K24" s="132">
        <v>88</v>
      </c>
      <c r="L24" s="59">
        <v>4.3</v>
      </c>
    </row>
    <row r="25" spans="1:12" ht="22.5" customHeight="1" x14ac:dyDescent="0.35">
      <c r="A25" s="169" t="s">
        <v>165</v>
      </c>
      <c r="B25" s="132">
        <v>28</v>
      </c>
      <c r="C25" s="60">
        <v>0.7</v>
      </c>
      <c r="D25" s="132">
        <v>21</v>
      </c>
      <c r="E25" s="60">
        <v>1</v>
      </c>
      <c r="F25" s="132">
        <v>7</v>
      </c>
      <c r="G25" s="179">
        <v>0.3</v>
      </c>
      <c r="H25" s="348">
        <v>27</v>
      </c>
      <c r="I25" s="132">
        <v>20</v>
      </c>
      <c r="J25" s="60">
        <v>1</v>
      </c>
      <c r="K25" s="132">
        <v>7</v>
      </c>
      <c r="L25" s="59">
        <v>0.3</v>
      </c>
    </row>
    <row r="26" spans="1:12" ht="22.5" customHeight="1" x14ac:dyDescent="0.35">
      <c r="A26" s="169" t="s">
        <v>205</v>
      </c>
      <c r="B26" s="132">
        <v>24</v>
      </c>
      <c r="C26" s="60">
        <v>0.6</v>
      </c>
      <c r="D26" s="132">
        <v>18</v>
      </c>
      <c r="E26" s="60">
        <v>0.9</v>
      </c>
      <c r="F26" s="132">
        <v>6</v>
      </c>
      <c r="G26" s="179">
        <v>0.3</v>
      </c>
      <c r="H26" s="348">
        <v>23</v>
      </c>
      <c r="I26" s="132">
        <v>17</v>
      </c>
      <c r="J26" s="60">
        <v>0.8</v>
      </c>
      <c r="K26" s="132">
        <v>6</v>
      </c>
      <c r="L26" s="59">
        <v>0.3</v>
      </c>
    </row>
    <row r="27" spans="1:12" ht="22.5" customHeight="1" x14ac:dyDescent="0.35">
      <c r="A27" s="168" t="s">
        <v>375</v>
      </c>
      <c r="B27" s="132">
        <v>30</v>
      </c>
      <c r="C27" s="60">
        <v>0.7</v>
      </c>
      <c r="D27" s="132">
        <v>19</v>
      </c>
      <c r="E27" s="60">
        <v>0.9</v>
      </c>
      <c r="F27" s="132">
        <v>11</v>
      </c>
      <c r="G27" s="179">
        <v>0.5</v>
      </c>
      <c r="H27" s="348">
        <v>28</v>
      </c>
      <c r="I27" s="132">
        <v>17</v>
      </c>
      <c r="J27" s="60">
        <v>0.8</v>
      </c>
      <c r="K27" s="132">
        <v>11</v>
      </c>
      <c r="L27" s="59">
        <v>0.5</v>
      </c>
    </row>
    <row r="28" spans="1:12" ht="22.5" customHeight="1" thickBot="1" x14ac:dyDescent="0.4">
      <c r="A28" s="279" t="s">
        <v>622</v>
      </c>
      <c r="B28" s="172">
        <v>468</v>
      </c>
      <c r="C28" s="91">
        <v>11.4</v>
      </c>
      <c r="D28" s="172">
        <v>239</v>
      </c>
      <c r="E28" s="91">
        <v>11.6</v>
      </c>
      <c r="F28" s="172">
        <v>229</v>
      </c>
      <c r="G28" s="345">
        <v>11.2</v>
      </c>
      <c r="H28" s="349">
        <v>438</v>
      </c>
      <c r="I28" s="172">
        <v>226</v>
      </c>
      <c r="J28" s="91">
        <v>11</v>
      </c>
      <c r="K28" s="172">
        <v>212</v>
      </c>
      <c r="L28" s="173">
        <v>10.4</v>
      </c>
    </row>
    <row r="29" spans="1:12" ht="18.600000000000001" thickTop="1" x14ac:dyDescent="0.35">
      <c r="A29" s="63" t="s">
        <v>396</v>
      </c>
      <c r="B29" s="150"/>
      <c r="C29" s="150"/>
      <c r="D29" s="150"/>
      <c r="E29" s="150"/>
      <c r="F29" s="150"/>
      <c r="G29" s="150"/>
      <c r="H29" s="150"/>
      <c r="I29" s="150"/>
      <c r="J29" s="82"/>
      <c r="K29" s="82"/>
      <c r="L29" s="82"/>
    </row>
    <row r="30" spans="1:12" ht="18" x14ac:dyDescent="0.35">
      <c r="A30" s="63" t="s">
        <v>398</v>
      </c>
      <c r="B30" s="150"/>
      <c r="C30" s="150"/>
      <c r="D30" s="150"/>
      <c r="E30" s="150"/>
      <c r="F30" s="150"/>
      <c r="G30" s="150"/>
      <c r="H30" s="150"/>
      <c r="I30" s="150"/>
      <c r="J30" s="82"/>
      <c r="K30" s="82"/>
      <c r="L30" s="82"/>
    </row>
    <row r="31" spans="1:12" ht="18" x14ac:dyDescent="0.35">
      <c r="A31" s="63" t="s">
        <v>520</v>
      </c>
      <c r="B31" s="150"/>
      <c r="C31" s="150"/>
      <c r="D31" s="150"/>
      <c r="E31" s="150"/>
      <c r="F31" s="150"/>
      <c r="G31" s="150"/>
      <c r="H31" s="150"/>
      <c r="I31" s="150"/>
      <c r="J31" s="82"/>
      <c r="K31" s="82"/>
      <c r="L31" s="82"/>
    </row>
    <row r="32" spans="1:12" ht="18" x14ac:dyDescent="0.35">
      <c r="A32" s="63" t="s">
        <v>247</v>
      </c>
      <c r="B32" s="150"/>
      <c r="C32" s="150"/>
      <c r="D32" s="150"/>
      <c r="E32" s="150"/>
      <c r="F32" s="150"/>
      <c r="G32" s="150"/>
      <c r="H32" s="150"/>
      <c r="I32" s="150"/>
      <c r="J32" s="82"/>
      <c r="K32" s="82"/>
      <c r="L32" s="82"/>
    </row>
    <row r="33" spans="1:12" ht="18" x14ac:dyDescent="0.35">
      <c r="A33" s="43" t="s">
        <v>349</v>
      </c>
      <c r="B33" s="150"/>
      <c r="C33" s="150"/>
      <c r="D33" s="150"/>
      <c r="E33" s="150"/>
      <c r="F33" s="150"/>
      <c r="G33" s="150"/>
      <c r="H33" s="150"/>
      <c r="I33" s="150"/>
      <c r="J33" s="82"/>
      <c r="K33" s="82"/>
      <c r="L33" s="82"/>
    </row>
  </sheetData>
  <mergeCells count="14">
    <mergeCell ref="D6:E6"/>
    <mergeCell ref="F6:G6"/>
    <mergeCell ref="I6:J6"/>
    <mergeCell ref="K6:L6"/>
    <mergeCell ref="A1:L1"/>
    <mergeCell ref="A2:L2"/>
    <mergeCell ref="A3:A7"/>
    <mergeCell ref="B3:L3"/>
    <mergeCell ref="B4:G4"/>
    <mergeCell ref="H4:L4"/>
    <mergeCell ref="B5:C6"/>
    <mergeCell ref="D5:G5"/>
    <mergeCell ref="H5:H7"/>
    <mergeCell ref="I5:L5"/>
  </mergeCells>
  <pageMargins left="0.70866141732283472" right="0.70866141732283472" top="0.74803149606299213" bottom="0.74803149606299213" header="0.31496062992125984" footer="0.31496062992125984"/>
  <pageSetup scale="63" orientation="landscape" r:id="rId1"/>
  <headerFooter>
    <oddFooter>&amp;C19</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L33"/>
  <sheetViews>
    <sheetView view="pageBreakPreview" topLeftCell="A16" zoomScale="60" zoomScaleNormal="90" zoomScalePageLayoutView="60" workbookViewId="0">
      <selection activeCell="A30" sqref="A30:A33"/>
    </sheetView>
  </sheetViews>
  <sheetFormatPr baseColWidth="10" defaultColWidth="11.44140625" defaultRowHeight="14.4" x14ac:dyDescent="0.3"/>
  <cols>
    <col min="1" max="1" width="67.88671875" style="88" customWidth="1"/>
    <col min="2" max="16384" width="11.44140625" style="88"/>
  </cols>
  <sheetData>
    <row r="1" spans="1:12" ht="42" customHeight="1" x14ac:dyDescent="0.3">
      <c r="A1" s="1798" t="s">
        <v>756</v>
      </c>
      <c r="B1" s="1798"/>
      <c r="C1" s="1798"/>
      <c r="D1" s="1798"/>
      <c r="E1" s="1798"/>
      <c r="F1" s="1798"/>
      <c r="G1" s="1798"/>
      <c r="H1" s="1798"/>
      <c r="I1" s="1798"/>
      <c r="J1" s="1798"/>
      <c r="K1" s="1798"/>
      <c r="L1" s="1798"/>
    </row>
    <row r="2" spans="1:12" ht="18.600000000000001" thickBot="1" x14ac:dyDescent="0.4">
      <c r="A2" s="1954"/>
      <c r="B2" s="1954"/>
      <c r="C2" s="1954"/>
      <c r="D2" s="1954"/>
      <c r="E2" s="1954"/>
      <c r="F2" s="1954"/>
      <c r="G2" s="1954"/>
      <c r="H2" s="1954"/>
      <c r="I2" s="1954"/>
      <c r="J2" s="1954"/>
      <c r="K2" s="1954"/>
      <c r="L2" s="1954"/>
    </row>
    <row r="3" spans="1:12" ht="18" x14ac:dyDescent="0.35">
      <c r="A3" s="1955" t="s">
        <v>190</v>
      </c>
      <c r="B3" s="1959" t="s">
        <v>193</v>
      </c>
      <c r="C3" s="1960"/>
      <c r="D3" s="1960"/>
      <c r="E3" s="1960"/>
      <c r="F3" s="1960"/>
      <c r="G3" s="1960"/>
      <c r="H3" s="1960"/>
      <c r="I3" s="1960"/>
      <c r="J3" s="1960"/>
      <c r="K3" s="1960"/>
      <c r="L3" s="1961"/>
    </row>
    <row r="4" spans="1:12" ht="18" x14ac:dyDescent="0.35">
      <c r="A4" s="1957"/>
      <c r="B4" s="1953" t="s">
        <v>89</v>
      </c>
      <c r="C4" s="1953"/>
      <c r="D4" s="1953"/>
      <c r="E4" s="1953"/>
      <c r="F4" s="1953"/>
      <c r="G4" s="1963"/>
      <c r="H4" s="1964" t="s">
        <v>194</v>
      </c>
      <c r="I4" s="1953"/>
      <c r="J4" s="1953"/>
      <c r="K4" s="1953"/>
      <c r="L4" s="1950"/>
    </row>
    <row r="5" spans="1:12" ht="18" x14ac:dyDescent="0.35">
      <c r="A5" s="1957"/>
      <c r="B5" s="1965" t="s">
        <v>89</v>
      </c>
      <c r="C5" s="1965"/>
      <c r="D5" s="1950" t="s">
        <v>134</v>
      </c>
      <c r="E5" s="1951"/>
      <c r="F5" s="1951"/>
      <c r="G5" s="1952"/>
      <c r="H5" s="1957" t="s">
        <v>89</v>
      </c>
      <c r="I5" s="1953" t="s">
        <v>134</v>
      </c>
      <c r="J5" s="1953"/>
      <c r="K5" s="1953"/>
      <c r="L5" s="1950"/>
    </row>
    <row r="6" spans="1:12" ht="18" x14ac:dyDescent="0.35">
      <c r="A6" s="1957"/>
      <c r="B6" s="1965"/>
      <c r="C6" s="1965"/>
      <c r="D6" s="1950" t="s">
        <v>135</v>
      </c>
      <c r="E6" s="1951"/>
      <c r="F6" s="1950" t="s">
        <v>136</v>
      </c>
      <c r="G6" s="1952"/>
      <c r="H6" s="1957"/>
      <c r="I6" s="1953" t="s">
        <v>135</v>
      </c>
      <c r="J6" s="1953"/>
      <c r="K6" s="1953" t="s">
        <v>136</v>
      </c>
      <c r="L6" s="1950"/>
    </row>
    <row r="7" spans="1:12" ht="18" x14ac:dyDescent="0.35">
      <c r="A7" s="1957"/>
      <c r="B7" s="599" t="s">
        <v>87</v>
      </c>
      <c r="C7" s="600" t="s">
        <v>372</v>
      </c>
      <c r="D7" s="600" t="s">
        <v>87</v>
      </c>
      <c r="E7" s="600" t="s">
        <v>404</v>
      </c>
      <c r="F7" s="600" t="s">
        <v>87</v>
      </c>
      <c r="G7" s="601" t="s">
        <v>403</v>
      </c>
      <c r="H7" s="1957"/>
      <c r="I7" s="600" t="s">
        <v>87</v>
      </c>
      <c r="J7" s="600" t="s">
        <v>404</v>
      </c>
      <c r="K7" s="600" t="s">
        <v>87</v>
      </c>
      <c r="L7" s="602" t="s">
        <v>403</v>
      </c>
    </row>
    <row r="8" spans="1:12" s="87" customFormat="1" ht="36" customHeight="1" x14ac:dyDescent="0.3">
      <c r="A8" s="84" t="s">
        <v>89</v>
      </c>
      <c r="B8" s="83">
        <v>3138</v>
      </c>
      <c r="C8" s="85">
        <v>75.454766454513248</v>
      </c>
      <c r="D8" s="83">
        <v>1647</v>
      </c>
      <c r="E8" s="85">
        <v>78.956830221242129</v>
      </c>
      <c r="F8" s="83">
        <v>1491</v>
      </c>
      <c r="G8" s="344">
        <v>71.930541437732813</v>
      </c>
      <c r="H8" s="346">
        <v>3070</v>
      </c>
      <c r="I8" s="83">
        <v>1604</v>
      </c>
      <c r="J8" s="85">
        <v>76.895419353292269</v>
      </c>
      <c r="K8" s="83">
        <v>1466</v>
      </c>
      <c r="L8" s="86">
        <v>70.724462607455592</v>
      </c>
    </row>
    <row r="9" spans="1:12" ht="22.5" customHeight="1" x14ac:dyDescent="0.35">
      <c r="A9" s="166" t="s">
        <v>140</v>
      </c>
      <c r="B9" s="170">
        <v>308</v>
      </c>
      <c r="C9" s="60">
        <v>7.406012768639286</v>
      </c>
      <c r="D9" s="170">
        <v>191</v>
      </c>
      <c r="E9" s="60">
        <v>9.1564994367074952</v>
      </c>
      <c r="F9" s="170">
        <v>117</v>
      </c>
      <c r="G9" s="179">
        <v>5.6444489256973425</v>
      </c>
      <c r="H9" s="347">
        <v>290</v>
      </c>
      <c r="I9" s="170">
        <v>178</v>
      </c>
      <c r="J9" s="60">
        <v>8.5332821975598652</v>
      </c>
      <c r="K9" s="170">
        <v>112</v>
      </c>
      <c r="L9" s="59">
        <v>5.4032331596419008</v>
      </c>
    </row>
    <row r="10" spans="1:12" ht="22.5" customHeight="1" x14ac:dyDescent="0.35">
      <c r="A10" s="167" t="s">
        <v>521</v>
      </c>
      <c r="B10" s="132">
        <v>292</v>
      </c>
      <c r="C10" s="60">
        <v>14</v>
      </c>
      <c r="D10" s="132">
        <v>292</v>
      </c>
      <c r="E10" s="60">
        <v>13.998417987008317</v>
      </c>
      <c r="F10" s="132" t="s">
        <v>154</v>
      </c>
      <c r="G10" s="179" t="s">
        <v>154</v>
      </c>
      <c r="H10" s="348">
        <v>284</v>
      </c>
      <c r="I10" s="132">
        <v>284</v>
      </c>
      <c r="J10" s="60">
        <v>13.61489968599439</v>
      </c>
      <c r="K10" s="132" t="s">
        <v>154</v>
      </c>
      <c r="L10" s="59" t="s">
        <v>154</v>
      </c>
    </row>
    <row r="11" spans="1:12" ht="22.5" customHeight="1" x14ac:dyDescent="0.35">
      <c r="A11" s="168" t="s">
        <v>195</v>
      </c>
      <c r="B11" s="132">
        <v>247</v>
      </c>
      <c r="C11" s="60">
        <v>5.9392375125126753</v>
      </c>
      <c r="D11" s="132">
        <v>161</v>
      </c>
      <c r="E11" s="60">
        <v>7.7183058079052715</v>
      </c>
      <c r="F11" s="132">
        <v>86</v>
      </c>
      <c r="G11" s="179">
        <v>4.1489111761536019</v>
      </c>
      <c r="H11" s="348">
        <v>240</v>
      </c>
      <c r="I11" s="132">
        <v>157</v>
      </c>
      <c r="J11" s="60">
        <v>7.526546657398308</v>
      </c>
      <c r="K11" s="132">
        <v>83</v>
      </c>
      <c r="L11" s="59">
        <v>4.0041817165203373</v>
      </c>
    </row>
    <row r="12" spans="1:12" ht="22.5" customHeight="1" x14ac:dyDescent="0.35">
      <c r="A12" s="169" t="s">
        <v>196</v>
      </c>
      <c r="B12" s="132">
        <v>310</v>
      </c>
      <c r="C12" s="60">
        <v>7.4541037606434379</v>
      </c>
      <c r="D12" s="132">
        <v>161</v>
      </c>
      <c r="E12" s="60">
        <v>7.7183058079052715</v>
      </c>
      <c r="F12" s="132">
        <v>149</v>
      </c>
      <c r="G12" s="179">
        <v>7.1882298284521715</v>
      </c>
      <c r="H12" s="348">
        <v>307</v>
      </c>
      <c r="I12" s="132">
        <v>159</v>
      </c>
      <c r="J12" s="60">
        <v>7.6224262326517893</v>
      </c>
      <c r="K12" s="132">
        <v>148</v>
      </c>
      <c r="L12" s="59">
        <v>7.1399866752410839</v>
      </c>
    </row>
    <row r="13" spans="1:12" ht="22.5" customHeight="1" x14ac:dyDescent="0.35">
      <c r="A13" s="168" t="s">
        <v>197</v>
      </c>
      <c r="B13" s="132">
        <v>243</v>
      </c>
      <c r="C13" s="60">
        <v>5.8430555285043724</v>
      </c>
      <c r="D13" s="132">
        <v>5</v>
      </c>
      <c r="E13" s="60">
        <v>0.23969893813370408</v>
      </c>
      <c r="F13" s="132">
        <v>238</v>
      </c>
      <c r="G13" s="179">
        <v>11.481870464239039</v>
      </c>
      <c r="H13" s="348">
        <v>240</v>
      </c>
      <c r="I13" s="132">
        <v>5</v>
      </c>
      <c r="J13" s="60">
        <v>0.23969893813370408</v>
      </c>
      <c r="K13" s="132">
        <v>235</v>
      </c>
      <c r="L13" s="59">
        <v>11.337141004605773</v>
      </c>
    </row>
    <row r="14" spans="1:12" ht="22.5" customHeight="1" x14ac:dyDescent="0.35">
      <c r="A14" s="168" t="s">
        <v>199</v>
      </c>
      <c r="B14" s="132">
        <v>192</v>
      </c>
      <c r="C14" s="60">
        <v>4.6167352323985167</v>
      </c>
      <c r="D14" s="132">
        <v>101</v>
      </c>
      <c r="E14" s="60">
        <v>4.8419185503008224</v>
      </c>
      <c r="F14" s="132">
        <v>91</v>
      </c>
      <c r="G14" s="179">
        <v>4.3901269422090445</v>
      </c>
      <c r="H14" s="348">
        <v>187</v>
      </c>
      <c r="I14" s="132">
        <v>99</v>
      </c>
      <c r="J14" s="60">
        <v>4.7460389750473411</v>
      </c>
      <c r="K14" s="132">
        <v>88</v>
      </c>
      <c r="L14" s="59">
        <v>4.245397482575779</v>
      </c>
    </row>
    <row r="15" spans="1:12" ht="22.5" customHeight="1" x14ac:dyDescent="0.35">
      <c r="A15" s="167" t="s">
        <v>522</v>
      </c>
      <c r="B15" s="132">
        <v>148</v>
      </c>
      <c r="C15" s="60">
        <v>7.1</v>
      </c>
      <c r="D15" s="171" t="s">
        <v>154</v>
      </c>
      <c r="E15" s="171" t="s">
        <v>154</v>
      </c>
      <c r="F15" s="132">
        <v>148</v>
      </c>
      <c r="G15" s="179">
        <v>7.1399866752410839</v>
      </c>
      <c r="H15" s="348">
        <v>148</v>
      </c>
      <c r="I15" s="132" t="s">
        <v>154</v>
      </c>
      <c r="J15" s="60" t="s">
        <v>154</v>
      </c>
      <c r="K15" s="132">
        <v>148</v>
      </c>
      <c r="L15" s="59">
        <v>7.1399866752410839</v>
      </c>
    </row>
    <row r="16" spans="1:12" ht="22.5" customHeight="1" x14ac:dyDescent="0.35">
      <c r="A16" s="166" t="s">
        <v>198</v>
      </c>
      <c r="B16" s="132">
        <v>164</v>
      </c>
      <c r="C16" s="60">
        <v>3.9434613443403994</v>
      </c>
      <c r="D16" s="132">
        <v>97</v>
      </c>
      <c r="E16" s="60">
        <v>4.6501593997938588</v>
      </c>
      <c r="F16" s="132">
        <v>67</v>
      </c>
      <c r="G16" s="179">
        <v>3.2322912651429228</v>
      </c>
      <c r="H16" s="348">
        <v>162</v>
      </c>
      <c r="I16" s="132">
        <v>95</v>
      </c>
      <c r="J16" s="60">
        <v>4.5542798245403775</v>
      </c>
      <c r="K16" s="132">
        <v>67</v>
      </c>
      <c r="L16" s="59">
        <v>3.2322912651429228</v>
      </c>
    </row>
    <row r="17" spans="1:12" ht="22.5" customHeight="1" x14ac:dyDescent="0.35">
      <c r="A17" s="169" t="s">
        <v>163</v>
      </c>
      <c r="B17" s="132">
        <v>147</v>
      </c>
      <c r="C17" s="60">
        <v>3.534687912305114</v>
      </c>
      <c r="D17" s="132">
        <v>70</v>
      </c>
      <c r="E17" s="60">
        <v>3.3557851338718567</v>
      </c>
      <c r="F17" s="132">
        <v>77</v>
      </c>
      <c r="G17" s="179">
        <v>3.7147227972538066</v>
      </c>
      <c r="H17" s="348">
        <v>145</v>
      </c>
      <c r="I17" s="132">
        <v>70</v>
      </c>
      <c r="J17" s="60">
        <v>3.3557851338718567</v>
      </c>
      <c r="K17" s="132">
        <v>75</v>
      </c>
      <c r="L17" s="59">
        <v>3.61823649083163</v>
      </c>
    </row>
    <row r="18" spans="1:12" ht="22.5" customHeight="1" x14ac:dyDescent="0.35">
      <c r="A18" s="169" t="s">
        <v>200</v>
      </c>
      <c r="B18" s="132">
        <v>111</v>
      </c>
      <c r="C18" s="60">
        <v>2.6690500562303923</v>
      </c>
      <c r="D18" s="132">
        <v>64</v>
      </c>
      <c r="E18" s="60">
        <v>3.0681464081114123</v>
      </c>
      <c r="F18" s="132">
        <v>47</v>
      </c>
      <c r="G18" s="179">
        <v>2.267428200921155</v>
      </c>
      <c r="H18" s="348">
        <v>111</v>
      </c>
      <c r="I18" s="132">
        <v>64</v>
      </c>
      <c r="J18" s="60">
        <v>3.0681464081114123</v>
      </c>
      <c r="K18" s="132">
        <v>47</v>
      </c>
      <c r="L18" s="59">
        <v>2.267428200921155</v>
      </c>
    </row>
    <row r="19" spans="1:12" ht="30" customHeight="1" x14ac:dyDescent="0.35">
      <c r="A19" s="168" t="s">
        <v>201</v>
      </c>
      <c r="B19" s="132">
        <v>76</v>
      </c>
      <c r="C19" s="60">
        <v>1.827457696157746</v>
      </c>
      <c r="D19" s="132">
        <v>43</v>
      </c>
      <c r="E19" s="60">
        <v>2.0614108679498551</v>
      </c>
      <c r="F19" s="132">
        <v>33</v>
      </c>
      <c r="G19" s="179">
        <v>1.5920240559659171</v>
      </c>
      <c r="H19" s="348">
        <v>75</v>
      </c>
      <c r="I19" s="132">
        <v>42</v>
      </c>
      <c r="J19" s="60">
        <v>2.0134710803231144</v>
      </c>
      <c r="K19" s="132">
        <v>33</v>
      </c>
      <c r="L19" s="59">
        <v>1.5920240559659171</v>
      </c>
    </row>
    <row r="20" spans="1:12" ht="22.5" customHeight="1" x14ac:dyDescent="0.35">
      <c r="A20" s="169" t="s">
        <v>203</v>
      </c>
      <c r="B20" s="132">
        <v>86</v>
      </c>
      <c r="C20" s="60">
        <v>2.067912656178502</v>
      </c>
      <c r="D20" s="132">
        <v>63</v>
      </c>
      <c r="E20" s="60">
        <v>3.0202066204846711</v>
      </c>
      <c r="F20" s="132">
        <v>23</v>
      </c>
      <c r="G20" s="179">
        <v>1.109592523855033</v>
      </c>
      <c r="H20" s="348">
        <v>82</v>
      </c>
      <c r="I20" s="132">
        <v>61</v>
      </c>
      <c r="J20" s="60">
        <v>2.9243270452311898</v>
      </c>
      <c r="K20" s="132">
        <v>21</v>
      </c>
      <c r="L20" s="59">
        <v>1.0131062174328564</v>
      </c>
    </row>
    <row r="21" spans="1:12" ht="22.5" customHeight="1" x14ac:dyDescent="0.35">
      <c r="A21" s="169" t="s">
        <v>523</v>
      </c>
      <c r="B21" s="132">
        <v>69</v>
      </c>
      <c r="C21" s="60">
        <v>3.3</v>
      </c>
      <c r="D21" s="132" t="s">
        <v>154</v>
      </c>
      <c r="E21" s="60" t="s">
        <v>154</v>
      </c>
      <c r="F21" s="132">
        <v>69</v>
      </c>
      <c r="G21" s="179">
        <v>3.3287775715650998</v>
      </c>
      <c r="H21" s="348">
        <v>69</v>
      </c>
      <c r="I21" s="132" t="s">
        <v>154</v>
      </c>
      <c r="J21" s="60" t="s">
        <v>154</v>
      </c>
      <c r="K21" s="132">
        <v>69</v>
      </c>
      <c r="L21" s="59">
        <v>3.3287775715650998</v>
      </c>
    </row>
    <row r="22" spans="1:12" ht="22.5" customHeight="1" x14ac:dyDescent="0.35">
      <c r="A22" s="168" t="s">
        <v>202</v>
      </c>
      <c r="B22" s="132">
        <v>32</v>
      </c>
      <c r="C22" s="60">
        <v>0.76945587206641941</v>
      </c>
      <c r="D22" s="132">
        <v>22</v>
      </c>
      <c r="E22" s="60">
        <v>1.0546753277882979</v>
      </c>
      <c r="F22" s="132">
        <v>10</v>
      </c>
      <c r="G22" s="179">
        <v>0.48243153211088402</v>
      </c>
      <c r="H22" s="348">
        <v>32</v>
      </c>
      <c r="I22" s="132">
        <v>22</v>
      </c>
      <c r="J22" s="60">
        <v>1.0546753277882979</v>
      </c>
      <c r="K22" s="132">
        <v>10</v>
      </c>
      <c r="L22" s="59">
        <v>0.48243153211088402</v>
      </c>
    </row>
    <row r="23" spans="1:12" ht="22.5" customHeight="1" x14ac:dyDescent="0.35">
      <c r="A23" s="168" t="s">
        <v>204</v>
      </c>
      <c r="B23" s="132">
        <v>64</v>
      </c>
      <c r="C23" s="60">
        <v>1.5389117441328388</v>
      </c>
      <c r="D23" s="132">
        <v>41</v>
      </c>
      <c r="E23" s="60">
        <v>1.9655312926963735</v>
      </c>
      <c r="F23" s="132">
        <v>23</v>
      </c>
      <c r="G23" s="179">
        <v>1.109592523855033</v>
      </c>
      <c r="H23" s="348">
        <v>64</v>
      </c>
      <c r="I23" s="132">
        <v>41</v>
      </c>
      <c r="J23" s="60">
        <v>1.9655312926963735</v>
      </c>
      <c r="K23" s="132">
        <v>23</v>
      </c>
      <c r="L23" s="59">
        <v>1.109592523855033</v>
      </c>
    </row>
    <row r="24" spans="1:12" ht="22.5" customHeight="1" x14ac:dyDescent="0.35">
      <c r="A24" s="168" t="s">
        <v>524</v>
      </c>
      <c r="B24" s="132">
        <v>67</v>
      </c>
      <c r="C24" s="60">
        <v>3.2</v>
      </c>
      <c r="D24" s="171" t="s">
        <v>154</v>
      </c>
      <c r="E24" s="171" t="s">
        <v>154</v>
      </c>
      <c r="F24" s="132">
        <v>67</v>
      </c>
      <c r="G24" s="179">
        <v>3.2322912651429228</v>
      </c>
      <c r="H24" s="348">
        <v>67</v>
      </c>
      <c r="I24" s="132" t="s">
        <v>154</v>
      </c>
      <c r="J24" s="60" t="s">
        <v>154</v>
      </c>
      <c r="K24" s="132">
        <v>67</v>
      </c>
      <c r="L24" s="59">
        <v>3.2322912651429228</v>
      </c>
    </row>
    <row r="25" spans="1:12" ht="22.5" customHeight="1" x14ac:dyDescent="0.35">
      <c r="A25" s="169" t="s">
        <v>165</v>
      </c>
      <c r="B25" s="132">
        <v>27</v>
      </c>
      <c r="C25" s="60">
        <v>0.64922839205604133</v>
      </c>
      <c r="D25" s="132">
        <v>23</v>
      </c>
      <c r="E25" s="60">
        <v>1.1026151154150388</v>
      </c>
      <c r="F25" s="132">
        <v>4</v>
      </c>
      <c r="G25" s="179">
        <v>0.1929726128443536</v>
      </c>
      <c r="H25" s="348">
        <v>27</v>
      </c>
      <c r="I25" s="132">
        <v>23</v>
      </c>
      <c r="J25" s="60">
        <v>1.1026151154150388</v>
      </c>
      <c r="K25" s="132">
        <v>4</v>
      </c>
      <c r="L25" s="59">
        <v>0.1929726128443536</v>
      </c>
    </row>
    <row r="26" spans="1:12" ht="22.5" customHeight="1" x14ac:dyDescent="0.35">
      <c r="A26" s="169" t="s">
        <v>205</v>
      </c>
      <c r="B26" s="132">
        <v>29</v>
      </c>
      <c r="C26" s="60">
        <v>0.69731938406019267</v>
      </c>
      <c r="D26" s="132">
        <v>18</v>
      </c>
      <c r="E26" s="60">
        <v>0.86291617728133463</v>
      </c>
      <c r="F26" s="132">
        <v>11</v>
      </c>
      <c r="G26" s="179">
        <v>0.53067468532197237</v>
      </c>
      <c r="H26" s="348">
        <v>29</v>
      </c>
      <c r="I26" s="132">
        <v>18</v>
      </c>
      <c r="J26" s="60">
        <v>0.86291617728133463</v>
      </c>
      <c r="K26" s="132">
        <v>11</v>
      </c>
      <c r="L26" s="59">
        <v>0.53067468532197237</v>
      </c>
    </row>
    <row r="27" spans="1:12" ht="22.5" customHeight="1" x14ac:dyDescent="0.35">
      <c r="A27" s="168" t="s">
        <v>375</v>
      </c>
      <c r="B27" s="132">
        <v>32</v>
      </c>
      <c r="C27" s="60">
        <v>0.76945587206641941</v>
      </c>
      <c r="D27" s="132">
        <v>18</v>
      </c>
      <c r="E27" s="60">
        <v>0.86291617728133463</v>
      </c>
      <c r="F27" s="132">
        <v>14</v>
      </c>
      <c r="G27" s="179">
        <v>0.6754041449552376</v>
      </c>
      <c r="H27" s="348">
        <v>31</v>
      </c>
      <c r="I27" s="132">
        <v>17</v>
      </c>
      <c r="J27" s="60">
        <v>0.81497638965459385</v>
      </c>
      <c r="K27" s="132">
        <v>14</v>
      </c>
      <c r="L27" s="59">
        <v>0.6754041449552376</v>
      </c>
    </row>
    <row r="28" spans="1:12" ht="22.5" customHeight="1" thickBot="1" x14ac:dyDescent="0.4">
      <c r="A28" s="1488" t="s">
        <v>622</v>
      </c>
      <c r="B28" s="172">
        <v>494</v>
      </c>
      <c r="C28" s="91">
        <v>11.878475025025351</v>
      </c>
      <c r="D28" s="172">
        <v>277</v>
      </c>
      <c r="E28" s="91">
        <v>13.279321172607206</v>
      </c>
      <c r="F28" s="172">
        <v>217</v>
      </c>
      <c r="G28" s="345">
        <v>10.468764246806183</v>
      </c>
      <c r="H28" s="349">
        <v>480</v>
      </c>
      <c r="I28" s="172">
        <v>269</v>
      </c>
      <c r="J28" s="91">
        <v>12.895802871593279</v>
      </c>
      <c r="K28" s="172">
        <v>211</v>
      </c>
      <c r="L28" s="173">
        <v>10.179305327539652</v>
      </c>
    </row>
    <row r="29" spans="1:12" ht="18.600000000000001" thickTop="1" x14ac:dyDescent="0.35">
      <c r="A29" s="63" t="s">
        <v>396</v>
      </c>
      <c r="B29" s="150"/>
      <c r="C29" s="150"/>
      <c r="D29" s="150"/>
      <c r="E29" s="150"/>
      <c r="F29" s="150"/>
      <c r="G29" s="150"/>
      <c r="H29" s="150"/>
      <c r="I29" s="150"/>
      <c r="J29" s="82"/>
      <c r="K29" s="82"/>
      <c r="L29" s="82"/>
    </row>
    <row r="30" spans="1:12" ht="18" x14ac:dyDescent="0.35">
      <c r="A30" s="63" t="s">
        <v>398</v>
      </c>
      <c r="B30" s="150"/>
      <c r="C30" s="150"/>
      <c r="D30" s="150"/>
      <c r="E30" s="150"/>
      <c r="F30" s="150"/>
      <c r="G30" s="150"/>
      <c r="H30" s="150"/>
      <c r="I30" s="150"/>
      <c r="J30" s="82"/>
      <c r="K30" s="82"/>
      <c r="L30" s="82"/>
    </row>
    <row r="31" spans="1:12" ht="18" x14ac:dyDescent="0.35">
      <c r="A31" s="63" t="s">
        <v>520</v>
      </c>
      <c r="B31" s="150"/>
      <c r="C31" s="150"/>
      <c r="D31" s="150"/>
      <c r="E31" s="150"/>
      <c r="F31" s="150"/>
      <c r="G31" s="150"/>
      <c r="H31" s="150"/>
      <c r="I31" s="150"/>
      <c r="J31" s="82"/>
      <c r="K31" s="82"/>
      <c r="L31" s="82"/>
    </row>
    <row r="32" spans="1:12" ht="18" x14ac:dyDescent="0.35">
      <c r="A32" s="63" t="s">
        <v>247</v>
      </c>
      <c r="B32" s="150"/>
      <c r="C32" s="150"/>
      <c r="D32" s="150"/>
      <c r="E32" s="150"/>
      <c r="F32" s="150"/>
      <c r="G32" s="150"/>
      <c r="H32" s="150"/>
      <c r="I32" s="150"/>
      <c r="J32" s="82"/>
      <c r="K32" s="82"/>
      <c r="L32" s="82"/>
    </row>
    <row r="33" spans="1:12" ht="18" x14ac:dyDescent="0.35">
      <c r="A33" s="48" t="s">
        <v>349</v>
      </c>
      <c r="B33" s="150"/>
      <c r="C33" s="150"/>
      <c r="D33" s="150"/>
      <c r="E33" s="150"/>
      <c r="F33" s="150"/>
      <c r="G33" s="150"/>
      <c r="H33" s="150"/>
      <c r="I33" s="150"/>
      <c r="J33" s="82"/>
      <c r="K33" s="82"/>
      <c r="L33" s="82"/>
    </row>
  </sheetData>
  <mergeCells count="14">
    <mergeCell ref="D6:E6"/>
    <mergeCell ref="F6:G6"/>
    <mergeCell ref="I6:J6"/>
    <mergeCell ref="K6:L6"/>
    <mergeCell ref="A1:L1"/>
    <mergeCell ref="A2:L2"/>
    <mergeCell ref="A3:A7"/>
    <mergeCell ref="B3:L3"/>
    <mergeCell ref="B4:G4"/>
    <mergeCell ref="H4:L4"/>
    <mergeCell ref="B5:C6"/>
    <mergeCell ref="D5:G5"/>
    <mergeCell ref="H5:H7"/>
    <mergeCell ref="I5:L5"/>
  </mergeCells>
  <pageMargins left="0.70866141732283472" right="0.70866141732283472" top="0.74803149606299213" bottom="0.74803149606299213" header="0.31496062992125984" footer="0.31496062992125984"/>
  <pageSetup scale="63" orientation="landscape" r:id="rId1"/>
  <headerFooter>
    <oddFooter>&amp;C20</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Q34"/>
  <sheetViews>
    <sheetView view="pageBreakPreview" topLeftCell="A16" zoomScale="60" zoomScaleNormal="100" zoomScalePageLayoutView="80" workbookViewId="0">
      <selection activeCell="C18" sqref="C18"/>
    </sheetView>
  </sheetViews>
  <sheetFormatPr baseColWidth="10" defaultColWidth="11.44140625" defaultRowHeight="18" x14ac:dyDescent="0.35"/>
  <cols>
    <col min="1" max="1" width="67.88671875" style="51" customWidth="1"/>
    <col min="2" max="12" width="11" style="51" customWidth="1"/>
    <col min="13" max="13" width="32" style="51" customWidth="1"/>
    <col min="14" max="16384" width="11.44140625" style="51"/>
  </cols>
  <sheetData>
    <row r="1" spans="1:17" ht="46.5" customHeight="1" x14ac:dyDescent="0.35">
      <c r="A1" s="1798" t="s">
        <v>757</v>
      </c>
      <c r="B1" s="1798"/>
      <c r="C1" s="1798"/>
      <c r="D1" s="1798"/>
      <c r="E1" s="1798"/>
      <c r="F1" s="1798"/>
      <c r="G1" s="1798"/>
      <c r="H1" s="1798"/>
      <c r="I1" s="1798"/>
      <c r="J1" s="1798"/>
      <c r="K1" s="1798"/>
      <c r="L1" s="1798"/>
    </row>
    <row r="2" spans="1:17" ht="18.600000000000001" thickBot="1" x14ac:dyDescent="0.4">
      <c r="A2" s="1954"/>
      <c r="B2" s="1954"/>
      <c r="C2" s="1954"/>
      <c r="D2" s="1954"/>
      <c r="E2" s="1954"/>
      <c r="F2" s="1954"/>
      <c r="G2" s="1954"/>
      <c r="H2" s="1954"/>
      <c r="I2" s="1954"/>
      <c r="J2" s="1954"/>
      <c r="K2" s="1954"/>
      <c r="L2" s="1954"/>
    </row>
    <row r="3" spans="1:17" x14ac:dyDescent="0.35">
      <c r="A3" s="1968" t="s">
        <v>190</v>
      </c>
      <c r="B3" s="1960" t="s">
        <v>193</v>
      </c>
      <c r="C3" s="1960"/>
      <c r="D3" s="1960"/>
      <c r="E3" s="1960"/>
      <c r="F3" s="1960"/>
      <c r="G3" s="1960"/>
      <c r="H3" s="1960"/>
      <c r="I3" s="1960"/>
      <c r="J3" s="1960"/>
      <c r="K3" s="1960"/>
      <c r="L3" s="1961"/>
    </row>
    <row r="4" spans="1:17" x14ac:dyDescent="0.35">
      <c r="A4" s="1625"/>
      <c r="B4" s="1962" t="s">
        <v>89</v>
      </c>
      <c r="C4" s="1962"/>
      <c r="D4" s="1962"/>
      <c r="E4" s="1962"/>
      <c r="F4" s="1962"/>
      <c r="G4" s="1962"/>
      <c r="H4" s="1962" t="s">
        <v>194</v>
      </c>
      <c r="I4" s="1962"/>
      <c r="J4" s="1962"/>
      <c r="K4" s="1962"/>
      <c r="L4" s="1967"/>
    </row>
    <row r="5" spans="1:17" x14ac:dyDescent="0.35">
      <c r="A5" s="1625"/>
      <c r="B5" s="1971" t="s">
        <v>89</v>
      </c>
      <c r="C5" s="1971"/>
      <c r="D5" s="1962" t="s">
        <v>134</v>
      </c>
      <c r="E5" s="1962"/>
      <c r="F5" s="1962"/>
      <c r="G5" s="1962"/>
      <c r="H5" s="1971" t="s">
        <v>89</v>
      </c>
      <c r="I5" s="1962" t="s">
        <v>134</v>
      </c>
      <c r="J5" s="1962"/>
      <c r="K5" s="1962"/>
      <c r="L5" s="1967"/>
    </row>
    <row r="6" spans="1:17" x14ac:dyDescent="0.35">
      <c r="A6" s="1969"/>
      <c r="B6" s="1971"/>
      <c r="C6" s="1971"/>
      <c r="D6" s="1962" t="s">
        <v>135</v>
      </c>
      <c r="E6" s="1962"/>
      <c r="F6" s="1962" t="s">
        <v>136</v>
      </c>
      <c r="G6" s="1962"/>
      <c r="H6" s="1971"/>
      <c r="I6" s="1962" t="s">
        <v>135</v>
      </c>
      <c r="J6" s="1962"/>
      <c r="K6" s="1962" t="s">
        <v>136</v>
      </c>
      <c r="L6" s="1967"/>
      <c r="M6" s="82"/>
      <c r="N6" s="82"/>
      <c r="O6" s="82"/>
    </row>
    <row r="7" spans="1:17" ht="18.600000000000001" thickBot="1" x14ac:dyDescent="0.4">
      <c r="A7" s="1970"/>
      <c r="B7" s="589" t="s">
        <v>87</v>
      </c>
      <c r="C7" s="589" t="s">
        <v>372</v>
      </c>
      <c r="D7" s="589" t="s">
        <v>87</v>
      </c>
      <c r="E7" s="589" t="s">
        <v>404</v>
      </c>
      <c r="F7" s="589" t="s">
        <v>87</v>
      </c>
      <c r="G7" s="589" t="s">
        <v>403</v>
      </c>
      <c r="H7" s="1972"/>
      <c r="I7" s="589" t="s">
        <v>87</v>
      </c>
      <c r="J7" s="589" t="s">
        <v>404</v>
      </c>
      <c r="K7" s="589" t="s">
        <v>87</v>
      </c>
      <c r="L7" s="590" t="s">
        <v>403</v>
      </c>
      <c r="M7" s="177"/>
      <c r="N7" s="177"/>
      <c r="O7" s="177"/>
      <c r="P7" s="177"/>
      <c r="Q7" s="177"/>
    </row>
    <row r="8" spans="1:17" ht="27.75" customHeight="1" x14ac:dyDescent="0.35">
      <c r="A8" s="174" t="s">
        <v>89</v>
      </c>
      <c r="B8" s="724">
        <v>3307</v>
      </c>
      <c r="C8" s="965">
        <f>+B8/M8*100000</f>
        <v>78.387070471090411</v>
      </c>
      <c r="D8" s="724">
        <v>1692</v>
      </c>
      <c r="E8" s="966">
        <f>+D8/N8*100000</f>
        <v>79.982679873578206</v>
      </c>
      <c r="F8" s="730">
        <v>1615</v>
      </c>
      <c r="G8" s="965">
        <f>+F8/O8*100000</f>
        <v>76.782275893217957</v>
      </c>
      <c r="H8" s="725">
        <v>3247</v>
      </c>
      <c r="I8" s="724">
        <v>1659</v>
      </c>
      <c r="J8" s="965">
        <f>+I8/N8*100000</f>
        <v>78.422733989519045</v>
      </c>
      <c r="K8" s="724">
        <v>1588</v>
      </c>
      <c r="L8" s="965">
        <f>+K8/O8*100000</f>
        <v>75.498609361257039</v>
      </c>
      <c r="M8" s="1267">
        <v>4218808</v>
      </c>
      <c r="N8" s="177">
        <v>2115458</v>
      </c>
      <c r="O8" s="177">
        <v>2103350</v>
      </c>
      <c r="P8" s="177"/>
      <c r="Q8" s="177"/>
    </row>
    <row r="9" spans="1:17" ht="27" customHeight="1" x14ac:dyDescent="0.35">
      <c r="A9" s="167" t="s">
        <v>521</v>
      </c>
      <c r="B9" s="175">
        <v>318</v>
      </c>
      <c r="C9" s="59">
        <f>+B9/N8*100000</f>
        <v>15.032205791842712</v>
      </c>
      <c r="D9" s="175">
        <v>318</v>
      </c>
      <c r="E9" s="60">
        <f>+D9/$N$8*100000</f>
        <v>15.032205791842712</v>
      </c>
      <c r="F9" s="425" t="s">
        <v>154</v>
      </c>
      <c r="G9" s="59" t="s">
        <v>154</v>
      </c>
      <c r="H9" s="176">
        <f>I9</f>
        <v>308</v>
      </c>
      <c r="I9" s="175">
        <v>308</v>
      </c>
      <c r="J9" s="59">
        <f>+I9/$N$8*100000</f>
        <v>14.559494917885395</v>
      </c>
      <c r="K9" s="175" t="s">
        <v>154</v>
      </c>
      <c r="L9" s="59" t="s">
        <v>154</v>
      </c>
      <c r="M9" s="177"/>
      <c r="N9" s="177"/>
      <c r="O9" s="177"/>
      <c r="P9" s="177"/>
      <c r="Q9" s="177"/>
    </row>
    <row r="10" spans="1:17" ht="27" customHeight="1" x14ac:dyDescent="0.35">
      <c r="A10" s="166" t="s">
        <v>140</v>
      </c>
      <c r="B10" s="175">
        <v>318</v>
      </c>
      <c r="C10" s="59">
        <f>+B10/M8*100000</f>
        <v>7.5376741487168886</v>
      </c>
      <c r="D10" s="175">
        <v>194</v>
      </c>
      <c r="E10" s="60">
        <f>+D10/$N$8*100000</f>
        <v>9.1705909547719688</v>
      </c>
      <c r="F10" s="425">
        <v>124</v>
      </c>
      <c r="G10" s="59">
        <f>+F10/$O$8*100000</f>
        <v>5.8953574060427414</v>
      </c>
      <c r="H10" s="176">
        <f>I10+K10</f>
        <v>305</v>
      </c>
      <c r="I10" s="175">
        <v>189</v>
      </c>
      <c r="J10" s="59">
        <f>+I10/$N$8*100000</f>
        <v>8.9342355177933097</v>
      </c>
      <c r="K10" s="175">
        <v>116</v>
      </c>
      <c r="L10" s="59">
        <f>+K10/$O$8*100000</f>
        <v>5.5150117669432097</v>
      </c>
      <c r="M10" s="177"/>
      <c r="N10" s="177"/>
      <c r="O10" s="177"/>
      <c r="P10" s="177"/>
      <c r="Q10" s="177"/>
    </row>
    <row r="11" spans="1:17" ht="27" customHeight="1" x14ac:dyDescent="0.35">
      <c r="A11" s="168" t="s">
        <v>195</v>
      </c>
      <c r="B11" s="175">
        <v>272</v>
      </c>
      <c r="C11" s="59">
        <f>+B11/M8*100000</f>
        <v>6.4473187687138171</v>
      </c>
      <c r="D11" s="175">
        <v>169</v>
      </c>
      <c r="E11" s="60">
        <f t="shared" ref="E11:E28" si="0">+D11/$N$8*100000</f>
        <v>7.9888137698786741</v>
      </c>
      <c r="F11" s="425">
        <v>103</v>
      </c>
      <c r="G11" s="59">
        <f t="shared" ref="G11:G28" si="1">+F11/$O$8*100000</f>
        <v>4.8969501034064704</v>
      </c>
      <c r="H11" s="176">
        <f t="shared" ref="H11:H27" si="2">I11+K11</f>
        <v>270</v>
      </c>
      <c r="I11" s="175">
        <v>167</v>
      </c>
      <c r="J11" s="59">
        <f t="shared" ref="J11:J28" si="3">+I11/$N$8*100000</f>
        <v>7.8942715950872104</v>
      </c>
      <c r="K11" s="175">
        <v>103</v>
      </c>
      <c r="L11" s="59">
        <f t="shared" ref="L11:L28" si="4">+K11/$O$8*100000</f>
        <v>4.8969501034064704</v>
      </c>
    </row>
    <row r="12" spans="1:17" ht="27" customHeight="1" x14ac:dyDescent="0.35">
      <c r="A12" s="648" t="s">
        <v>196</v>
      </c>
      <c r="B12" s="175">
        <v>305</v>
      </c>
      <c r="C12" s="59">
        <f>+B12/M8*100000</f>
        <v>7.2295302369768901</v>
      </c>
      <c r="D12" s="175">
        <v>160</v>
      </c>
      <c r="E12" s="60">
        <f t="shared" si="0"/>
        <v>7.5633739833170877</v>
      </c>
      <c r="F12" s="425">
        <v>145</v>
      </c>
      <c r="G12" s="59">
        <f t="shared" si="1"/>
        <v>6.8937647086790124</v>
      </c>
      <c r="H12" s="176">
        <f t="shared" si="2"/>
        <v>301</v>
      </c>
      <c r="I12" s="175">
        <v>159</v>
      </c>
      <c r="J12" s="59">
        <f t="shared" si="3"/>
        <v>7.5161028959213558</v>
      </c>
      <c r="K12" s="175">
        <v>142</v>
      </c>
      <c r="L12" s="59">
        <f t="shared" si="4"/>
        <v>6.7511350940166874</v>
      </c>
    </row>
    <row r="13" spans="1:17" ht="27" customHeight="1" x14ac:dyDescent="0.35">
      <c r="A13" s="168" t="s">
        <v>197</v>
      </c>
      <c r="B13" s="175">
        <v>270</v>
      </c>
      <c r="C13" s="59">
        <f>+B13/M8*100000</f>
        <v>6.3999120130615097</v>
      </c>
      <c r="D13" s="175">
        <v>5</v>
      </c>
      <c r="E13" s="60">
        <f t="shared" si="0"/>
        <v>0.23635543697865899</v>
      </c>
      <c r="F13" s="425">
        <v>265</v>
      </c>
      <c r="G13" s="59">
        <f t="shared" si="1"/>
        <v>12.598949295171987</v>
      </c>
      <c r="H13" s="176">
        <f t="shared" si="2"/>
        <v>268</v>
      </c>
      <c r="I13" s="175">
        <v>5</v>
      </c>
      <c r="J13" s="59">
        <f t="shared" si="3"/>
        <v>0.23635543697865899</v>
      </c>
      <c r="K13" s="175">
        <v>263</v>
      </c>
      <c r="L13" s="59">
        <f t="shared" si="4"/>
        <v>12.503862885397105</v>
      </c>
    </row>
    <row r="14" spans="1:17" ht="27" customHeight="1" x14ac:dyDescent="0.35">
      <c r="A14" s="168" t="s">
        <v>199</v>
      </c>
      <c r="B14" s="175">
        <v>171</v>
      </c>
      <c r="C14" s="59">
        <f>+B14/M8*100000</f>
        <v>4.053277608272289</v>
      </c>
      <c r="D14" s="175">
        <v>90</v>
      </c>
      <c r="E14" s="60">
        <f t="shared" si="0"/>
        <v>4.2543978656158616</v>
      </c>
      <c r="F14" s="425">
        <v>81</v>
      </c>
      <c r="G14" s="59">
        <f t="shared" si="1"/>
        <v>3.8509995958827581</v>
      </c>
      <c r="H14" s="176">
        <f t="shared" si="2"/>
        <v>168</v>
      </c>
      <c r="I14" s="175">
        <v>90</v>
      </c>
      <c r="J14" s="59">
        <f t="shared" si="3"/>
        <v>4.2543978656158616</v>
      </c>
      <c r="K14" s="175">
        <v>78</v>
      </c>
      <c r="L14" s="59">
        <f t="shared" si="4"/>
        <v>3.7083699812204336</v>
      </c>
    </row>
    <row r="15" spans="1:17" ht="27" customHeight="1" x14ac:dyDescent="0.35">
      <c r="A15" s="167" t="s">
        <v>522</v>
      </c>
      <c r="B15" s="175">
        <v>160</v>
      </c>
      <c r="C15" s="59">
        <f>+B15/O8*100000</f>
        <v>7.6069127819906344</v>
      </c>
      <c r="D15" s="175" t="s">
        <v>154</v>
      </c>
      <c r="E15" s="60" t="s">
        <v>154</v>
      </c>
      <c r="F15" s="425">
        <v>160</v>
      </c>
      <c r="G15" s="59">
        <f t="shared" si="1"/>
        <v>7.6069127819906344</v>
      </c>
      <c r="H15" s="176">
        <f>K15</f>
        <v>159</v>
      </c>
      <c r="I15" s="175" t="s">
        <v>154</v>
      </c>
      <c r="J15" s="59" t="s">
        <v>154</v>
      </c>
      <c r="K15" s="175">
        <v>159</v>
      </c>
      <c r="L15" s="59">
        <f t="shared" si="4"/>
        <v>7.559369577103193</v>
      </c>
    </row>
    <row r="16" spans="1:17" ht="27" customHeight="1" x14ac:dyDescent="0.35">
      <c r="A16" s="166" t="s">
        <v>198</v>
      </c>
      <c r="B16" s="175">
        <v>160</v>
      </c>
      <c r="C16" s="59">
        <f>+B16/M8*100000</f>
        <v>3.792540452184598</v>
      </c>
      <c r="D16" s="175">
        <v>67</v>
      </c>
      <c r="E16" s="60">
        <f t="shared" si="0"/>
        <v>3.1671628555140305</v>
      </c>
      <c r="F16" s="425">
        <v>93</v>
      </c>
      <c r="G16" s="59">
        <f t="shared" si="1"/>
        <v>4.421518054532056</v>
      </c>
      <c r="H16" s="176">
        <f t="shared" si="2"/>
        <v>157</v>
      </c>
      <c r="I16" s="175">
        <v>66</v>
      </c>
      <c r="J16" s="59">
        <f t="shared" si="3"/>
        <v>3.1198917681182987</v>
      </c>
      <c r="K16" s="175">
        <v>91</v>
      </c>
      <c r="L16" s="59">
        <f t="shared" si="4"/>
        <v>4.3264316447571733</v>
      </c>
    </row>
    <row r="17" spans="1:12" ht="27" customHeight="1" x14ac:dyDescent="0.35">
      <c r="A17" s="648" t="s">
        <v>163</v>
      </c>
      <c r="B17" s="175">
        <v>131</v>
      </c>
      <c r="C17" s="59">
        <f>+B17/M8*100000</f>
        <v>3.1051424952261399</v>
      </c>
      <c r="D17" s="175">
        <v>67</v>
      </c>
      <c r="E17" s="60">
        <f t="shared" si="0"/>
        <v>3.1671628555140305</v>
      </c>
      <c r="F17" s="425">
        <v>64</v>
      </c>
      <c r="G17" s="59">
        <f t="shared" si="1"/>
        <v>3.0427651127962538</v>
      </c>
      <c r="H17" s="176">
        <f t="shared" si="2"/>
        <v>131</v>
      </c>
      <c r="I17" s="175">
        <v>67</v>
      </c>
      <c r="J17" s="59">
        <f t="shared" si="3"/>
        <v>3.1671628555140305</v>
      </c>
      <c r="K17" s="175">
        <v>64</v>
      </c>
      <c r="L17" s="59">
        <f t="shared" si="4"/>
        <v>3.0427651127962538</v>
      </c>
    </row>
    <row r="18" spans="1:12" ht="27" customHeight="1" x14ac:dyDescent="0.35">
      <c r="A18" s="648" t="s">
        <v>200</v>
      </c>
      <c r="B18" s="175">
        <v>99</v>
      </c>
      <c r="C18" s="59">
        <f>+B18/M8*100000</f>
        <v>2.3466344047892203</v>
      </c>
      <c r="D18" s="175">
        <v>55</v>
      </c>
      <c r="E18" s="60">
        <f t="shared" si="0"/>
        <v>2.5999098067652491</v>
      </c>
      <c r="F18" s="425">
        <v>44</v>
      </c>
      <c r="G18" s="59">
        <f t="shared" si="1"/>
        <v>2.0919010150474242</v>
      </c>
      <c r="H18" s="176">
        <f t="shared" si="2"/>
        <v>99</v>
      </c>
      <c r="I18" s="175">
        <v>55</v>
      </c>
      <c r="J18" s="59">
        <f t="shared" si="3"/>
        <v>2.5999098067652491</v>
      </c>
      <c r="K18" s="175">
        <v>44</v>
      </c>
      <c r="L18" s="59">
        <f t="shared" si="4"/>
        <v>2.0919010150474242</v>
      </c>
    </row>
    <row r="19" spans="1:12" ht="31.5" customHeight="1" x14ac:dyDescent="0.35">
      <c r="A19" s="168" t="s">
        <v>201</v>
      </c>
      <c r="B19" s="175">
        <v>72</v>
      </c>
      <c r="C19" s="59">
        <f>+B19/M8*100000</f>
        <v>1.706643203483069</v>
      </c>
      <c r="D19" s="175">
        <v>46</v>
      </c>
      <c r="E19" s="60">
        <f t="shared" si="0"/>
        <v>2.1744700202036626</v>
      </c>
      <c r="F19" s="425">
        <v>26</v>
      </c>
      <c r="G19" s="59">
        <f t="shared" si="1"/>
        <v>1.2361233270734782</v>
      </c>
      <c r="H19" s="176">
        <f t="shared" si="2"/>
        <v>71</v>
      </c>
      <c r="I19" s="175">
        <v>45</v>
      </c>
      <c r="J19" s="59">
        <f t="shared" si="3"/>
        <v>2.1271989328079308</v>
      </c>
      <c r="K19" s="175">
        <v>26</v>
      </c>
      <c r="L19" s="59">
        <f t="shared" si="4"/>
        <v>1.2361233270734782</v>
      </c>
    </row>
    <row r="20" spans="1:12" ht="27" customHeight="1" x14ac:dyDescent="0.35">
      <c r="A20" s="648" t="s">
        <v>203</v>
      </c>
      <c r="B20" s="175">
        <v>65</v>
      </c>
      <c r="C20" s="59">
        <f>+B20/M8*100000</f>
        <v>1.5407195586999931</v>
      </c>
      <c r="D20" s="175">
        <v>47</v>
      </c>
      <c r="E20" s="60">
        <f t="shared" si="0"/>
        <v>2.2217411075993945</v>
      </c>
      <c r="F20" s="425">
        <v>18</v>
      </c>
      <c r="G20" s="59">
        <f t="shared" si="1"/>
        <v>0.85577768797394638</v>
      </c>
      <c r="H20" s="176">
        <f t="shared" si="2"/>
        <v>62</v>
      </c>
      <c r="I20" s="175">
        <v>45</v>
      </c>
      <c r="J20" s="59">
        <f t="shared" si="3"/>
        <v>2.1271989328079308</v>
      </c>
      <c r="K20" s="175">
        <v>17</v>
      </c>
      <c r="L20" s="59">
        <f t="shared" si="4"/>
        <v>0.80823448308650492</v>
      </c>
    </row>
    <row r="21" spans="1:12" ht="27" customHeight="1" x14ac:dyDescent="0.35">
      <c r="A21" s="648" t="s">
        <v>523</v>
      </c>
      <c r="B21" s="175">
        <v>48</v>
      </c>
      <c r="C21" s="59">
        <f>+B21/O8*100000</f>
        <v>2.28207383459719</v>
      </c>
      <c r="D21" s="175" t="s">
        <v>154</v>
      </c>
      <c r="E21" s="60" t="s">
        <v>154</v>
      </c>
      <c r="F21" s="425">
        <v>48</v>
      </c>
      <c r="G21" s="59">
        <f t="shared" si="1"/>
        <v>2.28207383459719</v>
      </c>
      <c r="H21" s="176">
        <f>K21</f>
        <v>48</v>
      </c>
      <c r="I21" s="175" t="s">
        <v>154</v>
      </c>
      <c r="J21" s="59" t="s">
        <v>154</v>
      </c>
      <c r="K21" s="175">
        <v>48</v>
      </c>
      <c r="L21" s="59">
        <f t="shared" si="4"/>
        <v>2.28207383459719</v>
      </c>
    </row>
    <row r="22" spans="1:12" ht="27" customHeight="1" x14ac:dyDescent="0.35">
      <c r="A22" s="168" t="s">
        <v>202</v>
      </c>
      <c r="B22" s="175">
        <v>40</v>
      </c>
      <c r="C22" s="59">
        <f>+B22/M8*100000</f>
        <v>0.9481351130461495</v>
      </c>
      <c r="D22" s="175">
        <v>32</v>
      </c>
      <c r="E22" s="60">
        <f t="shared" si="0"/>
        <v>1.5126747966634175</v>
      </c>
      <c r="F22" s="425">
        <v>8</v>
      </c>
      <c r="G22" s="59">
        <f t="shared" si="1"/>
        <v>0.38034563909953173</v>
      </c>
      <c r="H22" s="176">
        <f t="shared" si="2"/>
        <v>35</v>
      </c>
      <c r="I22" s="175">
        <v>27</v>
      </c>
      <c r="J22" s="59">
        <f t="shared" si="3"/>
        <v>1.2763193596847586</v>
      </c>
      <c r="K22" s="175">
        <v>8</v>
      </c>
      <c r="L22" s="59">
        <f t="shared" si="4"/>
        <v>0.38034563909953173</v>
      </c>
    </row>
    <row r="23" spans="1:12" ht="27" customHeight="1" x14ac:dyDescent="0.35">
      <c r="A23" s="168" t="s">
        <v>204</v>
      </c>
      <c r="B23" s="175">
        <v>62</v>
      </c>
      <c r="C23" s="59">
        <f>+B23/M8*100000</f>
        <v>1.4696094252215317</v>
      </c>
      <c r="D23" s="175">
        <v>31</v>
      </c>
      <c r="E23" s="60">
        <f t="shared" si="0"/>
        <v>1.4654037092676859</v>
      </c>
      <c r="F23" s="425">
        <v>31</v>
      </c>
      <c r="G23" s="59">
        <f t="shared" si="1"/>
        <v>1.4738393515106853</v>
      </c>
      <c r="H23" s="176">
        <f t="shared" si="2"/>
        <v>62</v>
      </c>
      <c r="I23" s="175">
        <v>31</v>
      </c>
      <c r="J23" s="59">
        <f t="shared" si="3"/>
        <v>1.4654037092676859</v>
      </c>
      <c r="K23" s="175">
        <v>31</v>
      </c>
      <c r="L23" s="59">
        <f t="shared" si="4"/>
        <v>1.4738393515106853</v>
      </c>
    </row>
    <row r="24" spans="1:12" ht="27" customHeight="1" x14ac:dyDescent="0.35">
      <c r="A24" s="168" t="s">
        <v>525</v>
      </c>
      <c r="B24" s="175">
        <v>109</v>
      </c>
      <c r="C24" s="59">
        <f>+B24/O8*100000</f>
        <v>5.1822093327311194</v>
      </c>
      <c r="D24" s="175" t="s">
        <v>154</v>
      </c>
      <c r="E24" s="60" t="s">
        <v>154</v>
      </c>
      <c r="F24" s="425">
        <v>109</v>
      </c>
      <c r="G24" s="59">
        <f t="shared" si="1"/>
        <v>5.1822093327311194</v>
      </c>
      <c r="H24" s="176">
        <f>K24</f>
        <v>108</v>
      </c>
      <c r="I24" s="175" t="s">
        <v>154</v>
      </c>
      <c r="J24" s="59" t="s">
        <v>154</v>
      </c>
      <c r="K24" s="175">
        <v>108</v>
      </c>
      <c r="L24" s="59">
        <f t="shared" si="4"/>
        <v>5.134666127843678</v>
      </c>
    </row>
    <row r="25" spans="1:12" ht="27" customHeight="1" x14ac:dyDescent="0.35">
      <c r="A25" s="648" t="s">
        <v>165</v>
      </c>
      <c r="B25" s="175">
        <v>23</v>
      </c>
      <c r="C25" s="59">
        <f>+B25/M8*100000</f>
        <v>0.54517769000153593</v>
      </c>
      <c r="D25" s="175">
        <v>17</v>
      </c>
      <c r="E25" s="60">
        <f t="shared" si="0"/>
        <v>0.80360848572744059</v>
      </c>
      <c r="F25" s="425">
        <v>6</v>
      </c>
      <c r="G25" s="59">
        <f t="shared" si="1"/>
        <v>0.28525922932464876</v>
      </c>
      <c r="H25" s="176">
        <f t="shared" si="2"/>
        <v>23</v>
      </c>
      <c r="I25" s="175">
        <v>17</v>
      </c>
      <c r="J25" s="59">
        <f t="shared" si="3"/>
        <v>0.80360848572744059</v>
      </c>
      <c r="K25" s="175">
        <v>6</v>
      </c>
      <c r="L25" s="59">
        <f t="shared" si="4"/>
        <v>0.28525922932464876</v>
      </c>
    </row>
    <row r="26" spans="1:12" ht="27" customHeight="1" x14ac:dyDescent="0.35">
      <c r="A26" s="648" t="s">
        <v>205</v>
      </c>
      <c r="B26" s="175">
        <v>44</v>
      </c>
      <c r="C26" s="59">
        <f>+B26/M8*100000</f>
        <v>1.0429486243507644</v>
      </c>
      <c r="D26" s="175">
        <v>32</v>
      </c>
      <c r="E26" s="60">
        <f t="shared" si="0"/>
        <v>1.5126747966634175</v>
      </c>
      <c r="F26" s="425">
        <v>12</v>
      </c>
      <c r="G26" s="59">
        <f t="shared" si="1"/>
        <v>0.57051845864929751</v>
      </c>
      <c r="H26" s="176">
        <f t="shared" si="2"/>
        <v>43</v>
      </c>
      <c r="I26" s="175">
        <v>31</v>
      </c>
      <c r="J26" s="59">
        <f t="shared" si="3"/>
        <v>1.4654037092676859</v>
      </c>
      <c r="K26" s="175">
        <v>12</v>
      </c>
      <c r="L26" s="59">
        <f t="shared" si="4"/>
        <v>0.57051845864929751</v>
      </c>
    </row>
    <row r="27" spans="1:12" ht="27" customHeight="1" x14ac:dyDescent="0.35">
      <c r="A27" s="168" t="s">
        <v>375</v>
      </c>
      <c r="B27" s="175">
        <v>41</v>
      </c>
      <c r="C27" s="59">
        <f>+B27/M8*100000</f>
        <v>0.97183849087230323</v>
      </c>
      <c r="D27" s="175">
        <v>26</v>
      </c>
      <c r="E27" s="60">
        <f t="shared" si="0"/>
        <v>1.2290482722890268</v>
      </c>
      <c r="F27" s="425">
        <v>15</v>
      </c>
      <c r="G27" s="59">
        <f t="shared" si="1"/>
        <v>0.71314807331162189</v>
      </c>
      <c r="H27" s="176">
        <f t="shared" si="2"/>
        <v>41</v>
      </c>
      <c r="I27" s="175">
        <v>26</v>
      </c>
      <c r="J27" s="59">
        <f t="shared" si="3"/>
        <v>1.2290482722890268</v>
      </c>
      <c r="K27" s="175">
        <v>15</v>
      </c>
      <c r="L27" s="59">
        <f t="shared" si="4"/>
        <v>0.71314807331162189</v>
      </c>
    </row>
    <row r="28" spans="1:12" ht="27" customHeight="1" thickBot="1" x14ac:dyDescent="0.4">
      <c r="A28" s="279" t="s">
        <v>622</v>
      </c>
      <c r="B28" s="726">
        <v>599</v>
      </c>
      <c r="C28" s="727">
        <f>+B28/M8*100000</f>
        <v>14.198323317866087</v>
      </c>
      <c r="D28" s="726">
        <v>336</v>
      </c>
      <c r="E28" s="727">
        <f t="shared" si="0"/>
        <v>15.883085364965885</v>
      </c>
      <c r="F28" s="426">
        <v>263</v>
      </c>
      <c r="G28" s="728">
        <f t="shared" si="1"/>
        <v>12.503862885397105</v>
      </c>
      <c r="H28" s="729">
        <f>I28+K28</f>
        <v>588</v>
      </c>
      <c r="I28" s="726">
        <v>331</v>
      </c>
      <c r="J28" s="728">
        <f t="shared" si="3"/>
        <v>15.646729927987227</v>
      </c>
      <c r="K28" s="726">
        <v>257</v>
      </c>
      <c r="L28" s="728">
        <f t="shared" si="4"/>
        <v>12.218603656072457</v>
      </c>
    </row>
    <row r="29" spans="1:12" ht="19.5" customHeight="1" thickTop="1" x14ac:dyDescent="0.35">
      <c r="A29" s="63" t="s">
        <v>396</v>
      </c>
      <c r="B29" s="178"/>
      <c r="C29" s="178"/>
      <c r="D29" s="178"/>
      <c r="E29" s="178"/>
      <c r="F29" s="178"/>
      <c r="G29" s="178"/>
      <c r="H29" s="178"/>
      <c r="I29" s="178"/>
      <c r="J29" s="178"/>
      <c r="K29" s="82"/>
      <c r="L29" s="82"/>
    </row>
    <row r="30" spans="1:12" x14ac:dyDescent="0.35">
      <c r="A30" s="63" t="s">
        <v>398</v>
      </c>
      <c r="B30" s="178"/>
      <c r="C30" s="178"/>
      <c r="D30" s="178"/>
      <c r="E30" s="178"/>
      <c r="F30" s="178"/>
      <c r="G30" s="178"/>
      <c r="H30" s="178"/>
      <c r="I30" s="178"/>
      <c r="J30" s="178"/>
      <c r="K30" s="82"/>
      <c r="L30" s="82"/>
    </row>
    <row r="31" spans="1:12" x14ac:dyDescent="0.35">
      <c r="A31" s="63" t="s">
        <v>520</v>
      </c>
      <c r="B31" s="178"/>
      <c r="C31" s="178"/>
      <c r="D31" s="178"/>
      <c r="E31" s="178"/>
      <c r="F31" s="178"/>
      <c r="G31" s="178"/>
      <c r="H31" s="178"/>
      <c r="I31" s="178"/>
      <c r="J31" s="178"/>
      <c r="K31" s="82"/>
      <c r="L31" s="82"/>
    </row>
    <row r="32" spans="1:12" ht="17.25" customHeight="1" x14ac:dyDescent="0.35">
      <c r="A32" s="63" t="s">
        <v>247</v>
      </c>
      <c r="B32" s="178"/>
      <c r="C32" s="178"/>
      <c r="D32" s="178"/>
      <c r="E32" s="178"/>
      <c r="F32" s="178"/>
      <c r="G32" s="178"/>
      <c r="H32" s="178"/>
      <c r="I32" s="178"/>
      <c r="J32" s="178"/>
      <c r="K32" s="82"/>
      <c r="L32" s="82"/>
    </row>
    <row r="33" spans="1:12" ht="20.25" customHeight="1" x14ac:dyDescent="0.35">
      <c r="A33" s="43" t="s">
        <v>349</v>
      </c>
      <c r="B33" s="178"/>
      <c r="C33" s="178"/>
      <c r="D33" s="178"/>
      <c r="E33" s="178"/>
      <c r="F33" s="178"/>
      <c r="G33" s="178"/>
      <c r="H33" s="178"/>
      <c r="I33" s="178"/>
      <c r="J33" s="178"/>
      <c r="K33" s="82"/>
      <c r="L33" s="82"/>
    </row>
    <row r="34" spans="1:12" ht="18.75" customHeight="1" x14ac:dyDescent="0.35">
      <c r="A34" s="1966"/>
      <c r="B34" s="1966"/>
      <c r="C34" s="1966"/>
      <c r="D34" s="1966"/>
      <c r="E34" s="1966"/>
      <c r="F34" s="1966"/>
      <c r="G34" s="1966"/>
      <c r="H34" s="1966"/>
      <c r="I34" s="1966"/>
      <c r="J34" s="1966"/>
      <c r="K34" s="1966"/>
      <c r="L34" s="1966"/>
    </row>
  </sheetData>
  <mergeCells count="15">
    <mergeCell ref="A34:L34"/>
    <mergeCell ref="I6:J6"/>
    <mergeCell ref="K6:L6"/>
    <mergeCell ref="A1:L1"/>
    <mergeCell ref="A2:L2"/>
    <mergeCell ref="A3:A7"/>
    <mergeCell ref="B3:L3"/>
    <mergeCell ref="B4:G4"/>
    <mergeCell ref="H4:L4"/>
    <mergeCell ref="B5:C6"/>
    <mergeCell ref="D5:G5"/>
    <mergeCell ref="H5:H7"/>
    <mergeCell ref="I5:L5"/>
    <mergeCell ref="F6:G6"/>
    <mergeCell ref="D6:E6"/>
  </mergeCells>
  <printOptions horizontalCentered="1" verticalCentered="1"/>
  <pageMargins left="0.70866141732283472" right="0.70866141732283472" top="0.74803149606299213" bottom="0.74803149606299213" header="0.31496062992125984" footer="0.31496062992125984"/>
  <pageSetup scale="60" orientation="landscape" r:id="rId1"/>
  <headerFooter>
    <oddFooter>&amp;C21</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N27"/>
  <sheetViews>
    <sheetView view="pageBreakPreview" topLeftCell="A16" zoomScale="70" zoomScaleNormal="70" zoomScaleSheetLayoutView="70" zoomScalePageLayoutView="50" workbookViewId="0">
      <selection activeCell="G10" sqref="G10"/>
    </sheetView>
  </sheetViews>
  <sheetFormatPr baseColWidth="10" defaultColWidth="11.44140625" defaultRowHeight="12.75" customHeight="1" x14ac:dyDescent="0.35"/>
  <cols>
    <col min="1" max="1" width="55.33203125" style="82" customWidth="1"/>
    <col min="2" max="10" width="10.88671875" style="82" customWidth="1"/>
    <col min="11" max="11" width="10.88671875" style="21" customWidth="1"/>
    <col min="12" max="16384" width="11.44140625" style="82"/>
  </cols>
  <sheetData>
    <row r="1" spans="1:14" ht="48" customHeight="1" x14ac:dyDescent="0.35">
      <c r="A1" s="1973" t="s">
        <v>758</v>
      </c>
      <c r="B1" s="1973"/>
      <c r="C1" s="1973"/>
      <c r="D1" s="1973"/>
      <c r="E1" s="1973"/>
      <c r="F1" s="1973"/>
      <c r="G1" s="1973"/>
      <c r="H1" s="1973"/>
      <c r="I1" s="1973"/>
      <c r="J1" s="1973"/>
      <c r="K1" s="1973"/>
      <c r="L1" s="177"/>
      <c r="M1" s="177"/>
      <c r="N1" s="177"/>
    </row>
    <row r="2" spans="1:14" ht="15.75" customHeight="1" thickBot="1" x14ac:dyDescent="0.4">
      <c r="A2" s="603"/>
      <c r="B2" s="603"/>
      <c r="C2" s="603"/>
      <c r="D2" s="603"/>
      <c r="E2" s="603"/>
      <c r="F2" s="603"/>
      <c r="G2" s="603"/>
      <c r="H2" s="21"/>
      <c r="I2" s="20"/>
      <c r="J2" s="20"/>
      <c r="L2" s="177"/>
      <c r="M2" s="177"/>
      <c r="N2" s="177"/>
    </row>
    <row r="3" spans="1:14" ht="20.25" customHeight="1" x14ac:dyDescent="0.35">
      <c r="A3" s="1974" t="s">
        <v>207</v>
      </c>
      <c r="B3" s="1977" t="s">
        <v>95</v>
      </c>
      <c r="C3" s="1977"/>
      <c r="D3" s="1977"/>
      <c r="E3" s="1977"/>
      <c r="F3" s="1977"/>
      <c r="G3" s="1977"/>
      <c r="H3" s="1977"/>
      <c r="I3" s="1977"/>
      <c r="J3" s="1977"/>
      <c r="K3" s="1978"/>
      <c r="L3" s="177"/>
      <c r="M3" s="177"/>
      <c r="N3" s="177"/>
    </row>
    <row r="4" spans="1:14" ht="20.25" customHeight="1" x14ac:dyDescent="0.35">
      <c r="A4" s="1975"/>
      <c r="B4" s="1982">
        <v>2015</v>
      </c>
      <c r="C4" s="1983"/>
      <c r="D4" s="1982">
        <v>2016</v>
      </c>
      <c r="E4" s="1983"/>
      <c r="F4" s="1980">
        <v>2017</v>
      </c>
      <c r="G4" s="1984"/>
      <c r="H4" s="1979">
        <v>2018</v>
      </c>
      <c r="I4" s="1980"/>
      <c r="J4" s="1980">
        <v>2019</v>
      </c>
      <c r="K4" s="1981"/>
      <c r="L4" s="177"/>
      <c r="M4" s="177"/>
      <c r="N4" s="177"/>
    </row>
    <row r="5" spans="1:14" ht="20.25" customHeight="1" thickBot="1" x14ac:dyDescent="0.4">
      <c r="A5" s="1976"/>
      <c r="B5" s="605" t="s">
        <v>137</v>
      </c>
      <c r="C5" s="731" t="s">
        <v>372</v>
      </c>
      <c r="D5" s="605" t="s">
        <v>137</v>
      </c>
      <c r="E5" s="731" t="s">
        <v>372</v>
      </c>
      <c r="F5" s="605" t="s">
        <v>137</v>
      </c>
      <c r="G5" s="731" t="s">
        <v>372</v>
      </c>
      <c r="H5" s="605" t="s">
        <v>137</v>
      </c>
      <c r="I5" s="606" t="s">
        <v>372</v>
      </c>
      <c r="J5" s="732" t="s">
        <v>137</v>
      </c>
      <c r="K5" s="606" t="s">
        <v>372</v>
      </c>
      <c r="L5" s="177"/>
      <c r="M5" s="177"/>
      <c r="N5" s="177"/>
    </row>
    <row r="6" spans="1:14" s="81" customFormat="1" ht="25.5" customHeight="1" x14ac:dyDescent="0.3">
      <c r="A6" s="604" t="s">
        <v>89</v>
      </c>
      <c r="B6" s="737">
        <v>3045</v>
      </c>
      <c r="C6" s="738">
        <v>76.595988734729858</v>
      </c>
      <c r="D6" s="737">
        <v>2980</v>
      </c>
      <c r="E6" s="738">
        <v>73.8</v>
      </c>
      <c r="F6" s="737">
        <v>3061</v>
      </c>
      <c r="G6" s="739">
        <v>74.7</v>
      </c>
      <c r="H6" s="740">
        <f>3366-228</f>
        <v>3138</v>
      </c>
      <c r="I6" s="741">
        <f>H6/$L$6*100000</f>
        <v>75.454766454513248</v>
      </c>
      <c r="J6" s="742">
        <v>3307</v>
      </c>
      <c r="K6" s="743">
        <f>J6/$M$6*100000</f>
        <v>78.387070471090411</v>
      </c>
      <c r="L6" s="1268">
        <v>4158783</v>
      </c>
      <c r="M6" s="1268">
        <v>4218808</v>
      </c>
      <c r="N6" s="1268"/>
    </row>
    <row r="7" spans="1:14" ht="26.25" customHeight="1" x14ac:dyDescent="0.35">
      <c r="A7" s="159" t="s">
        <v>521</v>
      </c>
      <c r="B7" s="161">
        <v>333</v>
      </c>
      <c r="C7" s="160">
        <v>16.685916435126611</v>
      </c>
      <c r="D7" s="368">
        <v>297</v>
      </c>
      <c r="E7" s="160">
        <v>14.659109081540183</v>
      </c>
      <c r="F7" s="161">
        <v>338</v>
      </c>
      <c r="G7" s="160">
        <v>16.399999999999999</v>
      </c>
      <c r="H7" s="370">
        <v>292</v>
      </c>
      <c r="I7" s="180">
        <f>H7/2085950*100000</f>
        <v>13.998417987008317</v>
      </c>
      <c r="J7" s="744">
        <v>318</v>
      </c>
      <c r="K7" s="180">
        <f>J7/2115458*100000</f>
        <v>15.032205791842712</v>
      </c>
      <c r="L7" s="177"/>
      <c r="M7" s="177"/>
      <c r="N7" s="177"/>
    </row>
    <row r="8" spans="1:14" ht="26.25" customHeight="1" x14ac:dyDescent="0.35">
      <c r="A8" s="78" t="s">
        <v>140</v>
      </c>
      <c r="B8" s="161">
        <v>321</v>
      </c>
      <c r="C8" s="160">
        <v>8.074651029178419</v>
      </c>
      <c r="D8" s="161">
        <v>345</v>
      </c>
      <c r="E8" s="160">
        <v>8.5458589368505606</v>
      </c>
      <c r="F8" s="161">
        <v>307</v>
      </c>
      <c r="G8" s="160">
        <v>7.5</v>
      </c>
      <c r="H8" s="370">
        <v>308</v>
      </c>
      <c r="I8" s="180">
        <f>H8/$L$6*100000</f>
        <v>7.406012768639286</v>
      </c>
      <c r="J8" s="744">
        <v>318</v>
      </c>
      <c r="K8" s="180">
        <f t="shared" ref="K8:K18" si="0">J8/$M$6*100000</f>
        <v>7.5376741487168886</v>
      </c>
    </row>
    <row r="9" spans="1:14" ht="33.75" customHeight="1" x14ac:dyDescent="0.35">
      <c r="A9" s="162" t="s">
        <v>402</v>
      </c>
      <c r="B9" s="161">
        <v>308</v>
      </c>
      <c r="C9" s="160">
        <v>7.7476402398347402</v>
      </c>
      <c r="D9" s="161">
        <v>258</v>
      </c>
      <c r="E9" s="160">
        <v>6.3908162484273756</v>
      </c>
      <c r="F9" s="161">
        <v>239</v>
      </c>
      <c r="G9" s="160">
        <v>5.8</v>
      </c>
      <c r="H9" s="370">
        <v>247</v>
      </c>
      <c r="I9" s="180">
        <f t="shared" ref="I9:I18" si="1">H9/$L$6*100000</f>
        <v>5.9392375125126753</v>
      </c>
      <c r="J9" s="744">
        <v>272</v>
      </c>
      <c r="K9" s="180">
        <f t="shared" si="0"/>
        <v>6.4473187687138171</v>
      </c>
    </row>
    <row r="10" spans="1:14" ht="33.75" customHeight="1" x14ac:dyDescent="0.35">
      <c r="A10" s="79" t="s">
        <v>399</v>
      </c>
      <c r="B10" s="161">
        <v>270</v>
      </c>
      <c r="C10" s="160">
        <v>6.7917625479070809</v>
      </c>
      <c r="D10" s="161">
        <v>276</v>
      </c>
      <c r="E10" s="160">
        <v>6.8366871494804489</v>
      </c>
      <c r="F10" s="161">
        <v>318</v>
      </c>
      <c r="G10" s="160">
        <v>7.8</v>
      </c>
      <c r="H10" s="370">
        <v>310</v>
      </c>
      <c r="I10" s="180">
        <f t="shared" si="1"/>
        <v>7.4541037606434379</v>
      </c>
      <c r="J10" s="744">
        <v>305</v>
      </c>
      <c r="K10" s="180">
        <f t="shared" si="0"/>
        <v>7.2295302369768901</v>
      </c>
    </row>
    <row r="11" spans="1:14" ht="26.25" customHeight="1" x14ac:dyDescent="0.35">
      <c r="A11" s="162" t="s">
        <v>197</v>
      </c>
      <c r="B11" s="161">
        <v>217</v>
      </c>
      <c r="C11" s="160">
        <v>5.4585647144290244</v>
      </c>
      <c r="D11" s="161">
        <v>233</v>
      </c>
      <c r="E11" s="160">
        <v>5.7715511080758866</v>
      </c>
      <c r="F11" s="161">
        <v>242</v>
      </c>
      <c r="G11" s="160">
        <v>5.9</v>
      </c>
      <c r="H11" s="370">
        <v>243</v>
      </c>
      <c r="I11" s="180">
        <f t="shared" si="1"/>
        <v>5.8430555285043724</v>
      </c>
      <c r="J11" s="744">
        <v>270</v>
      </c>
      <c r="K11" s="180">
        <f t="shared" si="0"/>
        <v>6.3999120130615097</v>
      </c>
    </row>
    <row r="12" spans="1:14" ht="26.25" customHeight="1" x14ac:dyDescent="0.35">
      <c r="A12" s="78" t="s">
        <v>198</v>
      </c>
      <c r="B12" s="161">
        <v>134</v>
      </c>
      <c r="C12" s="160">
        <v>3.3707265978501804</v>
      </c>
      <c r="D12" s="161">
        <v>173</v>
      </c>
      <c r="E12" s="160">
        <v>4.2853147712323105</v>
      </c>
      <c r="F12" s="161">
        <v>162</v>
      </c>
      <c r="G12" s="160">
        <v>4</v>
      </c>
      <c r="H12" s="370">
        <v>164</v>
      </c>
      <c r="I12" s="180">
        <f t="shared" si="1"/>
        <v>3.9434613443403994</v>
      </c>
      <c r="J12" s="744">
        <v>160</v>
      </c>
      <c r="K12" s="180">
        <f t="shared" si="0"/>
        <v>3.792540452184598</v>
      </c>
    </row>
    <row r="13" spans="1:14" ht="36.75" customHeight="1" x14ac:dyDescent="0.35">
      <c r="A13" s="162" t="s">
        <v>401</v>
      </c>
      <c r="B13" s="161">
        <v>193</v>
      </c>
      <c r="C13" s="160">
        <v>4.8548524879483947</v>
      </c>
      <c r="D13" s="161">
        <v>133</v>
      </c>
      <c r="E13" s="160">
        <v>3.2944905466699268</v>
      </c>
      <c r="F13" s="161">
        <v>162</v>
      </c>
      <c r="G13" s="160">
        <v>4</v>
      </c>
      <c r="H13" s="370">
        <v>192</v>
      </c>
      <c r="I13" s="180">
        <f t="shared" si="1"/>
        <v>4.6167352323985167</v>
      </c>
      <c r="J13" s="744">
        <v>171</v>
      </c>
      <c r="K13" s="180">
        <f t="shared" si="0"/>
        <v>4.053277608272289</v>
      </c>
    </row>
    <row r="14" spans="1:14" ht="26.25" customHeight="1" x14ac:dyDescent="0.35">
      <c r="A14" s="163" t="s">
        <v>163</v>
      </c>
      <c r="B14" s="161">
        <v>107</v>
      </c>
      <c r="C14" s="160">
        <v>2.6915503430594727</v>
      </c>
      <c r="D14" s="161">
        <v>123</v>
      </c>
      <c r="E14" s="160">
        <v>3.0467844905293302</v>
      </c>
      <c r="F14" s="161">
        <v>131</v>
      </c>
      <c r="G14" s="160">
        <v>3.2</v>
      </c>
      <c r="H14" s="370">
        <v>147</v>
      </c>
      <c r="I14" s="180">
        <f t="shared" si="1"/>
        <v>3.534687912305114</v>
      </c>
      <c r="J14" s="744">
        <v>131</v>
      </c>
      <c r="K14" s="180">
        <f t="shared" si="0"/>
        <v>3.1051424952261399</v>
      </c>
    </row>
    <row r="15" spans="1:14" ht="26.25" customHeight="1" x14ac:dyDescent="0.35">
      <c r="A15" s="159" t="s">
        <v>559</v>
      </c>
      <c r="B15" s="161">
        <v>161</v>
      </c>
      <c r="C15" s="160">
        <v>8.1325083636029341</v>
      </c>
      <c r="D15" s="161">
        <v>137</v>
      </c>
      <c r="E15" s="160">
        <v>6.8125344667003818</v>
      </c>
      <c r="F15" s="161">
        <v>144</v>
      </c>
      <c r="G15" s="160">
        <v>7.1</v>
      </c>
      <c r="H15" s="370">
        <v>148</v>
      </c>
      <c r="I15" s="180">
        <f>H15/2072833*100000</f>
        <v>7.1399866752410839</v>
      </c>
      <c r="J15" s="744">
        <v>160</v>
      </c>
      <c r="K15" s="180">
        <f>J15/2103350*100000</f>
        <v>7.6069127819906344</v>
      </c>
    </row>
    <row r="16" spans="1:14" ht="26.25" customHeight="1" x14ac:dyDescent="0.35">
      <c r="A16" s="79" t="s">
        <v>200</v>
      </c>
      <c r="B16" s="161">
        <v>84</v>
      </c>
      <c r="C16" s="160">
        <v>2.1129927926822027</v>
      </c>
      <c r="D16" s="161">
        <v>111</v>
      </c>
      <c r="E16" s="160">
        <v>2.7495372231606154</v>
      </c>
      <c r="F16" s="161">
        <v>89</v>
      </c>
      <c r="G16" s="160">
        <v>2.2000000000000002</v>
      </c>
      <c r="H16" s="370">
        <v>111</v>
      </c>
      <c r="I16" s="180">
        <f t="shared" si="1"/>
        <v>2.6690500562303923</v>
      </c>
      <c r="J16" s="744">
        <v>99</v>
      </c>
      <c r="K16" s="180">
        <f t="shared" si="0"/>
        <v>2.3466344047892203</v>
      </c>
    </row>
    <row r="17" spans="1:11" s="158" customFormat="1" ht="45.75" customHeight="1" x14ac:dyDescent="0.3">
      <c r="A17" s="118" t="s">
        <v>400</v>
      </c>
      <c r="B17" s="161">
        <v>64</v>
      </c>
      <c r="C17" s="160">
        <v>1.6098992706150119</v>
      </c>
      <c r="D17" s="161">
        <v>57</v>
      </c>
      <c r="E17" s="160">
        <v>1.411924520001397</v>
      </c>
      <c r="F17" s="161">
        <v>57</v>
      </c>
      <c r="G17" s="160">
        <v>1.4</v>
      </c>
      <c r="H17" s="370">
        <v>76</v>
      </c>
      <c r="I17" s="180">
        <f t="shared" si="1"/>
        <v>1.827457696157746</v>
      </c>
      <c r="J17" s="744">
        <v>72</v>
      </c>
      <c r="K17" s="180">
        <f t="shared" si="0"/>
        <v>1.706643203483069</v>
      </c>
    </row>
    <row r="18" spans="1:11" ht="26.25" customHeight="1" thickBot="1" x14ac:dyDescent="0.4">
      <c r="A18" s="279" t="s">
        <v>622</v>
      </c>
      <c r="B18" s="164">
        <v>853</v>
      </c>
      <c r="C18" s="165">
        <v>21.456938716165702</v>
      </c>
      <c r="D18" s="164">
        <v>837</v>
      </c>
      <c r="E18" s="165">
        <v>20.732996898967883</v>
      </c>
      <c r="F18" s="371">
        <v>872</v>
      </c>
      <c r="G18" s="372">
        <v>21.3</v>
      </c>
      <c r="H18" s="371">
        <v>900</v>
      </c>
      <c r="I18" s="369">
        <f t="shared" si="1"/>
        <v>21.640946401868046</v>
      </c>
      <c r="J18" s="746">
        <v>1031</v>
      </c>
      <c r="K18" s="745">
        <f t="shared" si="0"/>
        <v>24.438182538764508</v>
      </c>
    </row>
    <row r="19" spans="1:11" ht="18.75" customHeight="1" thickTop="1" x14ac:dyDescent="0.35">
      <c r="A19" s="82" t="s">
        <v>396</v>
      </c>
    </row>
    <row r="20" spans="1:11" ht="20.25" customHeight="1" x14ac:dyDescent="0.35">
      <c r="A20" s="82" t="s">
        <v>398</v>
      </c>
    </row>
    <row r="21" spans="1:11" ht="20.25" customHeight="1" x14ac:dyDescent="0.35">
      <c r="A21" s="82" t="s">
        <v>520</v>
      </c>
    </row>
    <row r="22" spans="1:11" ht="20.25" customHeight="1" x14ac:dyDescent="0.35">
      <c r="A22" s="82" t="s">
        <v>247</v>
      </c>
    </row>
    <row r="23" spans="1:11" ht="21.75" customHeight="1" x14ac:dyDescent="0.35">
      <c r="A23" s="51" t="s">
        <v>349</v>
      </c>
    </row>
    <row r="24" spans="1:11" ht="30" customHeight="1" x14ac:dyDescent="0.35">
      <c r="A24" s="1966"/>
      <c r="B24" s="1966"/>
      <c r="C24" s="1966"/>
      <c r="D24" s="1966"/>
      <c r="E24" s="1966"/>
      <c r="F24" s="1966"/>
      <c r="G24" s="1966"/>
      <c r="H24" s="1966"/>
      <c r="I24" s="1966"/>
      <c r="J24" s="1966"/>
      <c r="K24" s="1966"/>
    </row>
    <row r="26" spans="1:11" ht="12.75" customHeight="1" x14ac:dyDescent="0.35">
      <c r="H26" s="19">
        <v>2013</v>
      </c>
    </row>
    <row r="27" spans="1:11" ht="12.75" customHeight="1" x14ac:dyDescent="0.35">
      <c r="H27" s="19">
        <v>2014</v>
      </c>
    </row>
  </sheetData>
  <mergeCells count="9">
    <mergeCell ref="A24:K24"/>
    <mergeCell ref="A1:K1"/>
    <mergeCell ref="A3:A5"/>
    <mergeCell ref="B3:K3"/>
    <mergeCell ref="H4:I4"/>
    <mergeCell ref="J4:K4"/>
    <mergeCell ref="B4:C4"/>
    <mergeCell ref="D4:E4"/>
    <mergeCell ref="F4:G4"/>
  </mergeCells>
  <pageMargins left="0.78740157480314965" right="0.70866141732283472" top="0.74803149606299213" bottom="0.74803149606299213" header="0.31496062992125984" footer="0.31496062992125984"/>
  <pageSetup scale="73" orientation="landscape" r:id="rId1"/>
  <headerFooter>
    <oddFooter>&amp;C22</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2:K18"/>
  <sheetViews>
    <sheetView view="pageBreakPreview" topLeftCell="A13" zoomScale="70" zoomScaleNormal="100" zoomScaleSheetLayoutView="70" zoomScalePageLayoutView="50" workbookViewId="0">
      <selection activeCell="D32" sqref="D32"/>
    </sheetView>
  </sheetViews>
  <sheetFormatPr baseColWidth="10" defaultColWidth="11.44140625" defaultRowHeight="13.8" x14ac:dyDescent="0.25"/>
  <cols>
    <col min="1" max="1" width="45.88671875" style="150" customWidth="1"/>
    <col min="2" max="2" width="16.6640625" style="150" customWidth="1"/>
    <col min="3" max="6" width="14.33203125" style="150" customWidth="1"/>
    <col min="7" max="10" width="10.44140625" style="45" customWidth="1"/>
    <col min="11" max="11" width="8" style="45" customWidth="1"/>
    <col min="12" max="16384" width="11.44140625" style="150"/>
  </cols>
  <sheetData>
    <row r="2" spans="1:11" s="17" customFormat="1" ht="45" customHeight="1" x14ac:dyDescent="0.4">
      <c r="A2" s="1798" t="s">
        <v>759</v>
      </c>
      <c r="B2" s="1798"/>
      <c r="C2" s="1798"/>
      <c r="D2" s="1798"/>
      <c r="E2" s="1798"/>
      <c r="F2" s="1798"/>
      <c r="G2" s="550"/>
      <c r="H2" s="550"/>
      <c r="I2" s="550"/>
      <c r="J2" s="550"/>
      <c r="K2" s="550"/>
    </row>
    <row r="3" spans="1:11" s="17" customFormat="1" ht="6.75" customHeight="1" thickBot="1" x14ac:dyDescent="0.45">
      <c r="A3" s="203"/>
      <c r="B3" s="203"/>
      <c r="C3" s="203"/>
      <c r="D3" s="203"/>
      <c r="G3" s="27"/>
      <c r="H3" s="27"/>
      <c r="I3" s="27"/>
      <c r="J3" s="27"/>
      <c r="K3" s="27"/>
    </row>
    <row r="4" spans="1:11" s="17" customFormat="1" ht="18.75" customHeight="1" x14ac:dyDescent="0.4">
      <c r="A4" s="1985" t="s">
        <v>190</v>
      </c>
      <c r="B4" s="1988"/>
      <c r="C4" s="1988"/>
      <c r="D4" s="1988"/>
      <c r="E4" s="1988"/>
      <c r="F4" s="1988"/>
      <c r="G4" s="551"/>
      <c r="H4" s="551"/>
      <c r="I4" s="551"/>
      <c r="J4" s="551"/>
      <c r="K4" s="551"/>
    </row>
    <row r="5" spans="1:11" s="17" customFormat="1" ht="18.75" customHeight="1" thickBot="1" x14ac:dyDescent="0.45">
      <c r="A5" s="1986"/>
      <c r="B5" s="466">
        <v>2015</v>
      </c>
      <c r="C5" s="552">
        <v>2016</v>
      </c>
      <c r="D5" s="553">
        <v>2017</v>
      </c>
      <c r="E5" s="733">
        <v>2018</v>
      </c>
      <c r="F5" s="734">
        <v>2019</v>
      </c>
      <c r="G5" s="27"/>
      <c r="H5" s="27"/>
      <c r="I5" s="27"/>
      <c r="J5" s="27"/>
      <c r="K5" s="27"/>
    </row>
    <row r="6" spans="1:11" s="17" customFormat="1" ht="42" customHeight="1" x14ac:dyDescent="0.4">
      <c r="A6" s="195" t="s">
        <v>376</v>
      </c>
      <c r="B6" s="196">
        <v>8.0746510291784208</v>
      </c>
      <c r="C6" s="199">
        <v>8.5458589368505606</v>
      </c>
      <c r="D6" s="359">
        <v>7.5</v>
      </c>
      <c r="E6" s="197">
        <v>7.4</v>
      </c>
      <c r="F6" s="735">
        <v>7.5</v>
      </c>
      <c r="G6" s="27"/>
      <c r="H6" s="27"/>
      <c r="I6" s="27"/>
      <c r="J6" s="27"/>
      <c r="K6" s="27"/>
    </row>
    <row r="7" spans="1:11" s="17" customFormat="1" ht="42" customHeight="1" x14ac:dyDescent="0.4">
      <c r="A7" s="198" t="s">
        <v>406</v>
      </c>
      <c r="B7" s="196">
        <v>7.7476402398347402</v>
      </c>
      <c r="C7" s="199">
        <v>6.3908162484273756</v>
      </c>
      <c r="D7" s="359">
        <v>5.8</v>
      </c>
      <c r="E7" s="197">
        <v>5.9</v>
      </c>
      <c r="F7" s="197">
        <v>6.4</v>
      </c>
      <c r="G7" s="27"/>
      <c r="H7" s="27"/>
      <c r="I7" s="27"/>
      <c r="J7" s="27"/>
      <c r="K7" s="27"/>
    </row>
    <row r="8" spans="1:11" s="17" customFormat="1" ht="42" customHeight="1" x14ac:dyDescent="0.4">
      <c r="A8" s="195" t="s">
        <v>560</v>
      </c>
      <c r="B8" s="196">
        <v>8.1325083636029341</v>
      </c>
      <c r="C8" s="199">
        <v>6.8125344667003818</v>
      </c>
      <c r="D8" s="359">
        <v>7.1</v>
      </c>
      <c r="E8" s="197">
        <v>7.1</v>
      </c>
      <c r="F8" s="197">
        <v>7.6</v>
      </c>
      <c r="G8" s="27"/>
      <c r="H8" s="27"/>
      <c r="I8" s="27"/>
      <c r="J8" s="27"/>
      <c r="K8" s="27"/>
    </row>
    <row r="9" spans="1:11" s="17" customFormat="1" ht="42" customHeight="1" x14ac:dyDescent="0.4">
      <c r="A9" s="198" t="s">
        <v>521</v>
      </c>
      <c r="B9" s="196">
        <v>16.685916435126611</v>
      </c>
      <c r="C9" s="199">
        <v>14.659109081540183</v>
      </c>
      <c r="D9" s="359">
        <v>16.399999999999999</v>
      </c>
      <c r="E9" s="197">
        <v>14</v>
      </c>
      <c r="F9" s="197">
        <v>15</v>
      </c>
      <c r="G9" s="27"/>
      <c r="H9" s="1130"/>
      <c r="I9" s="1130"/>
      <c r="J9" s="27"/>
      <c r="K9" s="27"/>
    </row>
    <row r="10" spans="1:11" s="17" customFormat="1" ht="42" customHeight="1" x14ac:dyDescent="0.4">
      <c r="A10" s="195" t="s">
        <v>561</v>
      </c>
      <c r="B10" s="196">
        <v>10.65813207900757</v>
      </c>
      <c r="C10" s="199">
        <v>11.337648601515962</v>
      </c>
      <c r="D10" s="359">
        <v>11.2</v>
      </c>
      <c r="E10" s="197">
        <v>11.5</v>
      </c>
      <c r="F10" s="199">
        <f>265/2103350*100000</f>
        <v>12.598949295171987</v>
      </c>
      <c r="G10" s="27"/>
      <c r="H10" s="1130">
        <v>265</v>
      </c>
      <c r="I10" s="1130"/>
      <c r="J10" s="27"/>
      <c r="K10" s="27"/>
    </row>
    <row r="11" spans="1:11" s="17" customFormat="1" ht="42" customHeight="1" x14ac:dyDescent="0.4">
      <c r="A11" s="198" t="s">
        <v>405</v>
      </c>
      <c r="B11" s="196">
        <v>3.3707265978501804</v>
      </c>
      <c r="C11" s="199">
        <v>4.2853147712323105</v>
      </c>
      <c r="D11" s="196">
        <v>4</v>
      </c>
      <c r="E11" s="197">
        <v>3.9</v>
      </c>
      <c r="F11" s="197">
        <v>3.8</v>
      </c>
      <c r="G11" s="27"/>
      <c r="H11" s="1130"/>
      <c r="I11" s="1130"/>
      <c r="J11" s="27"/>
      <c r="K11" s="27"/>
    </row>
    <row r="12" spans="1:11" s="17" customFormat="1" ht="42" customHeight="1" thickBot="1" x14ac:dyDescent="0.45">
      <c r="A12" s="200" t="s">
        <v>377</v>
      </c>
      <c r="B12" s="201">
        <v>5.4082553622223051</v>
      </c>
      <c r="C12" s="202">
        <v>5.2018271789525157</v>
      </c>
      <c r="D12" s="360">
        <v>5.8</v>
      </c>
      <c r="E12" s="358">
        <v>5.8</v>
      </c>
      <c r="F12" s="736">
        <f>228/4218808*100000</f>
        <v>5.4043701443630523</v>
      </c>
      <c r="G12" s="27"/>
      <c r="H12" s="1130">
        <v>228</v>
      </c>
      <c r="I12" s="1130"/>
      <c r="J12" s="27"/>
      <c r="K12" s="27"/>
    </row>
    <row r="13" spans="1:11" s="82" customFormat="1" ht="21.75" customHeight="1" thickTop="1" x14ac:dyDescent="0.35">
      <c r="A13" s="82" t="s">
        <v>396</v>
      </c>
      <c r="G13" s="21"/>
      <c r="H13" s="1090"/>
      <c r="I13" s="1090"/>
      <c r="J13" s="21"/>
      <c r="K13" s="21"/>
    </row>
    <row r="14" spans="1:11" s="82" customFormat="1" ht="18" x14ac:dyDescent="0.35">
      <c r="A14" s="82" t="s">
        <v>398</v>
      </c>
      <c r="G14" s="21"/>
      <c r="H14" s="21"/>
      <c r="I14" s="21"/>
      <c r="J14" s="21"/>
      <c r="K14" s="21"/>
    </row>
    <row r="15" spans="1:11" s="82" customFormat="1" ht="18" x14ac:dyDescent="0.35">
      <c r="A15" s="82" t="s">
        <v>520</v>
      </c>
      <c r="G15" s="21"/>
      <c r="H15" s="21"/>
      <c r="I15" s="21"/>
      <c r="J15" s="21"/>
      <c r="K15" s="21"/>
    </row>
    <row r="16" spans="1:11" s="82" customFormat="1" ht="18" x14ac:dyDescent="0.35">
      <c r="A16" s="82" t="s">
        <v>247</v>
      </c>
      <c r="G16" s="21"/>
      <c r="H16" s="21"/>
      <c r="I16" s="21"/>
      <c r="J16" s="21"/>
      <c r="K16" s="21"/>
    </row>
    <row r="17" spans="1:11" s="82" customFormat="1" ht="18" x14ac:dyDescent="0.35">
      <c r="A17" s="51" t="s">
        <v>349</v>
      </c>
      <c r="G17" s="21"/>
      <c r="H17" s="21"/>
      <c r="I17" s="21"/>
      <c r="J17" s="21"/>
      <c r="K17" s="21"/>
    </row>
    <row r="18" spans="1:11" ht="18.75" customHeight="1" x14ac:dyDescent="0.25">
      <c r="A18" s="1987"/>
      <c r="B18" s="1987"/>
      <c r="C18" s="1987"/>
      <c r="D18" s="1987"/>
      <c r="E18" s="1987"/>
      <c r="F18" s="1987"/>
      <c r="G18" s="1987"/>
      <c r="H18" s="1987"/>
      <c r="I18" s="1987"/>
      <c r="J18" s="1987"/>
      <c r="K18" s="1987"/>
    </row>
  </sheetData>
  <mergeCells count="4">
    <mergeCell ref="A4:A5"/>
    <mergeCell ref="A18:K18"/>
    <mergeCell ref="A2:F2"/>
    <mergeCell ref="B4:F4"/>
  </mergeCells>
  <pageMargins left="1.299212598425197" right="0.70866141732283472" top="1.5354330708661419" bottom="0.74803149606299213" header="0.31496062992125984" footer="0.31496062992125984"/>
  <pageSetup scale="90" orientation="landscape" r:id="rId1"/>
  <headerFooter>
    <oddFooter>&amp;C23</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
  <sheetViews>
    <sheetView view="pageBreakPreview" topLeftCell="A13" zoomScale="80" zoomScaleNormal="100" zoomScaleSheetLayoutView="80" zoomScalePageLayoutView="60" workbookViewId="0">
      <selection activeCell="O19" sqref="O19"/>
    </sheetView>
  </sheetViews>
  <sheetFormatPr baseColWidth="10" defaultRowHeight="14.4" x14ac:dyDescent="0.3"/>
  <cols>
    <col min="12" max="12" width="12.44140625" customWidth="1"/>
  </cols>
  <sheetData/>
  <pageMargins left="0.9055118110236221" right="0.70866141732283472" top="0.74803149606299213" bottom="0.74803149606299213" header="0.31496062992125984" footer="0.31496062992125984"/>
  <pageSetup scale="85" orientation="landscape" r:id="rId1"/>
  <headerFooter>
    <oddFooter>&amp;C24</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AP70"/>
  <sheetViews>
    <sheetView view="pageBreakPreview" topLeftCell="A58" zoomScale="60" zoomScaleNormal="100" zoomScalePageLayoutView="50" workbookViewId="0">
      <selection activeCell="D42" sqref="D42"/>
    </sheetView>
  </sheetViews>
  <sheetFormatPr baseColWidth="10" defaultColWidth="11.44140625" defaultRowHeight="13.8" x14ac:dyDescent="0.25"/>
  <cols>
    <col min="1" max="1" width="83.6640625" style="229" customWidth="1"/>
    <col min="2" max="2" width="9" style="225" customWidth="1"/>
    <col min="3" max="13" width="12.5546875" style="150" customWidth="1"/>
    <col min="14" max="14" width="17.33203125" style="503" customWidth="1"/>
    <col min="15" max="15" width="10" style="503" customWidth="1"/>
    <col min="16" max="16" width="11.44140625" style="503"/>
    <col min="17" max="17" width="11.44140625" style="503" customWidth="1"/>
    <col min="18" max="42" width="11.44140625" style="503"/>
    <col min="43" max="16384" width="11.44140625" style="150"/>
  </cols>
  <sheetData>
    <row r="1" spans="1:42" ht="27.75" customHeight="1" x14ac:dyDescent="0.45">
      <c r="A1" s="2015" t="s">
        <v>766</v>
      </c>
      <c r="B1" s="2015"/>
      <c r="C1" s="2015"/>
      <c r="D1" s="2015"/>
      <c r="E1" s="2015"/>
      <c r="F1" s="2015"/>
      <c r="G1" s="2015"/>
      <c r="H1" s="2015"/>
      <c r="I1" s="2015"/>
      <c r="J1" s="2015"/>
      <c r="K1" s="2015"/>
      <c r="L1" s="2015"/>
      <c r="M1" s="2015"/>
      <c r="N1" s="1269" t="s">
        <v>414</v>
      </c>
      <c r="O1" s="1269"/>
      <c r="P1" s="1269"/>
      <c r="Q1" s="1269"/>
      <c r="R1" s="1269"/>
      <c r="S1" s="1269"/>
      <c r="T1" s="1269"/>
      <c r="U1" s="1269"/>
      <c r="V1" s="1269"/>
      <c r="W1" s="1269"/>
      <c r="X1" s="1269"/>
      <c r="Y1" s="1269"/>
      <c r="Z1" s="1271"/>
    </row>
    <row r="2" spans="1:42" ht="27.75" customHeight="1" thickBot="1" x14ac:dyDescent="0.35">
      <c r="A2" s="226"/>
      <c r="B2" s="93"/>
      <c r="C2" s="145"/>
      <c r="D2" s="145"/>
      <c r="E2" s="145"/>
      <c r="F2" s="145"/>
      <c r="G2" s="145"/>
      <c r="H2" s="145"/>
      <c r="I2" s="145"/>
      <c r="J2" s="145"/>
      <c r="K2" s="145"/>
      <c r="L2" s="145"/>
      <c r="M2" s="145"/>
      <c r="N2" s="1269"/>
      <c r="O2" s="1269"/>
      <c r="P2" s="1269"/>
      <c r="Q2" s="1269"/>
      <c r="R2" s="1269"/>
      <c r="S2" s="1269"/>
      <c r="T2" s="1269"/>
      <c r="U2" s="1269"/>
      <c r="V2" s="1269"/>
      <c r="W2" s="1269"/>
      <c r="X2" s="1269"/>
      <c r="Y2" s="1269"/>
      <c r="Z2" s="1271"/>
    </row>
    <row r="3" spans="1:42" ht="27.75" customHeight="1" x14ac:dyDescent="0.4">
      <c r="A3" s="1991" t="s">
        <v>330</v>
      </c>
      <c r="B3" s="1993" t="s">
        <v>134</v>
      </c>
      <c r="C3" s="1993" t="s">
        <v>89</v>
      </c>
      <c r="D3" s="1995" t="s">
        <v>351</v>
      </c>
      <c r="E3" s="1995"/>
      <c r="F3" s="1995"/>
      <c r="G3" s="1995"/>
      <c r="H3" s="1995"/>
      <c r="I3" s="1995"/>
      <c r="J3" s="1995"/>
      <c r="K3" s="1995"/>
      <c r="L3" s="1995"/>
      <c r="M3" s="1996"/>
      <c r="N3" s="1989" t="s">
        <v>358</v>
      </c>
      <c r="O3" s="1990" t="s">
        <v>134</v>
      </c>
      <c r="P3" s="1269"/>
      <c r="Q3" s="1269"/>
      <c r="R3" s="1269"/>
      <c r="S3" s="1269"/>
      <c r="T3" s="1269"/>
      <c r="U3" s="1269"/>
      <c r="V3" s="1269"/>
      <c r="W3" s="1269"/>
      <c r="X3" s="1269"/>
      <c r="Y3" s="1269"/>
      <c r="Z3" s="1271"/>
    </row>
    <row r="4" spans="1:42" ht="27.75" customHeight="1" thickBot="1" x14ac:dyDescent="0.35">
      <c r="A4" s="1992"/>
      <c r="B4" s="1994"/>
      <c r="C4" s="1994"/>
      <c r="D4" s="607" t="s">
        <v>391</v>
      </c>
      <c r="E4" s="611" t="s">
        <v>114</v>
      </c>
      <c r="F4" s="611" t="s">
        <v>115</v>
      </c>
      <c r="G4" s="611" t="s">
        <v>116</v>
      </c>
      <c r="H4" s="611" t="s">
        <v>117</v>
      </c>
      <c r="I4" s="611" t="s">
        <v>118</v>
      </c>
      <c r="J4" s="611" t="s">
        <v>119</v>
      </c>
      <c r="K4" s="611" t="s">
        <v>120</v>
      </c>
      <c r="L4" s="611" t="s">
        <v>121</v>
      </c>
      <c r="M4" s="612" t="s">
        <v>122</v>
      </c>
      <c r="N4" s="1989"/>
      <c r="O4" s="1990"/>
      <c r="P4" s="1140" t="s">
        <v>123</v>
      </c>
      <c r="Q4" s="1140" t="s">
        <v>124</v>
      </c>
      <c r="R4" s="1140" t="s">
        <v>125</v>
      </c>
      <c r="S4" s="1140" t="s">
        <v>126</v>
      </c>
      <c r="T4" s="1140" t="s">
        <v>127</v>
      </c>
      <c r="U4" s="1140" t="s">
        <v>128</v>
      </c>
      <c r="V4" s="1140" t="s">
        <v>211</v>
      </c>
      <c r="W4" s="1140" t="s">
        <v>331</v>
      </c>
      <c r="X4" s="1273" t="s">
        <v>332</v>
      </c>
      <c r="Y4" s="1273" t="s">
        <v>333</v>
      </c>
      <c r="Z4" s="1271"/>
    </row>
    <row r="5" spans="1:42" s="263" customFormat="1" ht="27.75" customHeight="1" x14ac:dyDescent="0.3">
      <c r="A5" s="2000" t="s">
        <v>334</v>
      </c>
      <c r="B5" s="218" t="s">
        <v>143</v>
      </c>
      <c r="C5" s="609">
        <f>+C6+C7</f>
        <v>3061</v>
      </c>
      <c r="D5" s="609">
        <f t="shared" ref="D5:M5" si="0">+D6+D7</f>
        <v>2</v>
      </c>
      <c r="E5" s="609">
        <f t="shared" si="0"/>
        <v>3</v>
      </c>
      <c r="F5" s="609">
        <f t="shared" si="0"/>
        <v>9</v>
      </c>
      <c r="G5" s="609">
        <f t="shared" si="0"/>
        <v>14</v>
      </c>
      <c r="H5" s="609">
        <f t="shared" si="0"/>
        <v>29</v>
      </c>
      <c r="I5" s="609">
        <f t="shared" si="0"/>
        <v>26</v>
      </c>
      <c r="J5" s="609">
        <f t="shared" si="0"/>
        <v>30</v>
      </c>
      <c r="K5" s="609">
        <f t="shared" si="0"/>
        <v>49</v>
      </c>
      <c r="L5" s="609">
        <f t="shared" si="0"/>
        <v>68</v>
      </c>
      <c r="M5" s="610">
        <f t="shared" si="0"/>
        <v>89</v>
      </c>
      <c r="N5" s="2003" t="s">
        <v>334</v>
      </c>
      <c r="O5" s="1270" t="s">
        <v>143</v>
      </c>
      <c r="P5" s="1274">
        <f t="shared" ref="P5:Y5" si="1">+P6+P7</f>
        <v>159</v>
      </c>
      <c r="Q5" s="1274">
        <f t="shared" si="1"/>
        <v>176</v>
      </c>
      <c r="R5" s="1274">
        <f t="shared" si="1"/>
        <v>247</v>
      </c>
      <c r="S5" s="1274">
        <f t="shared" si="1"/>
        <v>281</v>
      </c>
      <c r="T5" s="1274">
        <f t="shared" si="1"/>
        <v>367</v>
      </c>
      <c r="U5" s="1274">
        <f t="shared" si="1"/>
        <v>386</v>
      </c>
      <c r="V5" s="1274">
        <f t="shared" si="1"/>
        <v>378</v>
      </c>
      <c r="W5" s="1274">
        <f t="shared" si="1"/>
        <v>329</v>
      </c>
      <c r="X5" s="1274">
        <f t="shared" si="1"/>
        <v>418</v>
      </c>
      <c r="Y5" s="1274">
        <f t="shared" si="1"/>
        <v>1</v>
      </c>
      <c r="Z5" s="1270"/>
      <c r="AA5" s="1270"/>
      <c r="AB5" s="1270"/>
      <c r="AC5" s="1270"/>
      <c r="AD5" s="1270"/>
      <c r="AE5" s="1270"/>
      <c r="AF5" s="1270"/>
      <c r="AG5" s="1270"/>
      <c r="AH5" s="1270"/>
      <c r="AI5" s="1270"/>
      <c r="AJ5" s="1270"/>
      <c r="AK5" s="1270"/>
      <c r="AL5" s="1270"/>
      <c r="AM5" s="1270"/>
      <c r="AN5" s="1270"/>
      <c r="AO5" s="1270"/>
      <c r="AP5" s="1270"/>
    </row>
    <row r="6" spans="1:42" s="263" customFormat="1" ht="27.75" customHeight="1" x14ac:dyDescent="0.4">
      <c r="A6" s="2001"/>
      <c r="B6" s="218" t="s">
        <v>144</v>
      </c>
      <c r="C6" s="332">
        <v>1586</v>
      </c>
      <c r="D6" s="151">
        <v>1</v>
      </c>
      <c r="E6" s="151">
        <v>2</v>
      </c>
      <c r="F6" s="151">
        <v>6</v>
      </c>
      <c r="G6" s="151">
        <v>6</v>
      </c>
      <c r="H6" s="151">
        <v>19</v>
      </c>
      <c r="I6" s="151">
        <v>16</v>
      </c>
      <c r="J6" s="151">
        <v>14</v>
      </c>
      <c r="K6" s="151">
        <v>13</v>
      </c>
      <c r="L6" s="151">
        <v>20</v>
      </c>
      <c r="M6" s="333">
        <v>31</v>
      </c>
      <c r="N6" s="2003"/>
      <c r="O6" s="1270" t="s">
        <v>144</v>
      </c>
      <c r="P6" s="1270">
        <v>47</v>
      </c>
      <c r="Q6" s="1270">
        <v>69</v>
      </c>
      <c r="R6" s="1270">
        <v>114</v>
      </c>
      <c r="S6" s="1270">
        <v>144</v>
      </c>
      <c r="T6" s="1270">
        <v>201</v>
      </c>
      <c r="U6" s="1270">
        <v>224</v>
      </c>
      <c r="V6" s="1270">
        <v>224</v>
      </c>
      <c r="W6" s="1270">
        <v>198</v>
      </c>
      <c r="X6" s="1270">
        <v>236</v>
      </c>
      <c r="Y6" s="1270">
        <v>1</v>
      </c>
      <c r="Z6" s="1270"/>
      <c r="AA6" s="1270"/>
      <c r="AB6" s="1270"/>
      <c r="AC6" s="1270"/>
      <c r="AD6" s="1270"/>
      <c r="AE6" s="1270"/>
      <c r="AF6" s="1270"/>
      <c r="AG6" s="1270"/>
      <c r="AH6" s="1270"/>
      <c r="AI6" s="1270"/>
      <c r="AJ6" s="1270"/>
      <c r="AK6" s="1270"/>
      <c r="AL6" s="1270"/>
      <c r="AM6" s="1270"/>
      <c r="AN6" s="1270"/>
      <c r="AO6" s="1270"/>
      <c r="AP6" s="1270"/>
    </row>
    <row r="7" spans="1:42" s="265" customFormat="1" ht="27.75" customHeight="1" x14ac:dyDescent="0.4">
      <c r="A7" s="2002"/>
      <c r="B7" s="264" t="s">
        <v>93</v>
      </c>
      <c r="C7" s="334">
        <v>1475</v>
      </c>
      <c r="D7" s="335">
        <v>1</v>
      </c>
      <c r="E7" s="335">
        <v>1</v>
      </c>
      <c r="F7" s="335">
        <v>3</v>
      </c>
      <c r="G7" s="335">
        <v>8</v>
      </c>
      <c r="H7" s="335">
        <v>10</v>
      </c>
      <c r="I7" s="335">
        <v>10</v>
      </c>
      <c r="J7" s="335">
        <v>16</v>
      </c>
      <c r="K7" s="335">
        <v>36</v>
      </c>
      <c r="L7" s="335">
        <v>48</v>
      </c>
      <c r="M7" s="1272">
        <v>58</v>
      </c>
      <c r="N7" s="2003"/>
      <c r="O7" s="1270" t="s">
        <v>93</v>
      </c>
      <c r="P7" s="1270">
        <v>112</v>
      </c>
      <c r="Q7" s="1270">
        <v>107</v>
      </c>
      <c r="R7" s="1270">
        <v>133</v>
      </c>
      <c r="S7" s="1270">
        <v>137</v>
      </c>
      <c r="T7" s="1270">
        <v>166</v>
      </c>
      <c r="U7" s="1270">
        <v>162</v>
      </c>
      <c r="V7" s="1270">
        <v>154</v>
      </c>
      <c r="W7" s="1270">
        <v>131</v>
      </c>
      <c r="X7" s="1270">
        <v>182</v>
      </c>
      <c r="Y7" s="1270">
        <v>0</v>
      </c>
      <c r="Z7" s="1270"/>
      <c r="AA7" s="1270"/>
      <c r="AB7" s="1270"/>
      <c r="AC7" s="1270"/>
      <c r="AD7" s="1270"/>
      <c r="AE7" s="1270"/>
      <c r="AF7" s="1270"/>
      <c r="AG7" s="1270"/>
      <c r="AH7" s="1270"/>
      <c r="AI7" s="1270"/>
      <c r="AJ7" s="1270"/>
      <c r="AK7" s="1270"/>
      <c r="AL7" s="1270"/>
      <c r="AM7" s="1270"/>
      <c r="AN7" s="1270"/>
      <c r="AO7" s="1270"/>
      <c r="AP7" s="1270"/>
    </row>
    <row r="8" spans="1:42" s="337" customFormat="1" ht="27.75" customHeight="1" x14ac:dyDescent="0.3">
      <c r="A8" s="1997" t="s">
        <v>335</v>
      </c>
      <c r="B8" s="266" t="s">
        <v>143</v>
      </c>
      <c r="C8" s="336">
        <v>70</v>
      </c>
      <c r="D8" s="336" t="s">
        <v>73</v>
      </c>
      <c r="E8" s="336" t="s">
        <v>73</v>
      </c>
      <c r="F8" s="336" t="s">
        <v>73</v>
      </c>
      <c r="G8" s="336" t="s">
        <v>73</v>
      </c>
      <c r="H8" s="336" t="s">
        <v>73</v>
      </c>
      <c r="I8" s="336" t="s">
        <v>73</v>
      </c>
      <c r="J8" s="336" t="s">
        <v>73</v>
      </c>
      <c r="K8" s="336">
        <v>1</v>
      </c>
      <c r="L8" s="336" t="s">
        <v>73</v>
      </c>
      <c r="M8" s="645">
        <v>3</v>
      </c>
      <c r="N8" s="2004" t="s">
        <v>335</v>
      </c>
      <c r="O8" s="1271" t="s">
        <v>143</v>
      </c>
      <c r="P8" s="1275">
        <v>2</v>
      </c>
      <c r="Q8" s="1275">
        <v>4</v>
      </c>
      <c r="R8" s="1275">
        <v>9</v>
      </c>
      <c r="S8" s="1275">
        <v>6</v>
      </c>
      <c r="T8" s="1275">
        <v>11</v>
      </c>
      <c r="U8" s="1275">
        <v>6</v>
      </c>
      <c r="V8" s="1275">
        <v>14</v>
      </c>
      <c r="W8" s="1275">
        <v>6</v>
      </c>
      <c r="X8" s="1275">
        <v>8</v>
      </c>
      <c r="Y8" s="1275"/>
      <c r="Z8" s="1271"/>
      <c r="AA8" s="503"/>
      <c r="AB8" s="503"/>
      <c r="AC8" s="503"/>
      <c r="AD8" s="503"/>
      <c r="AE8" s="503"/>
      <c r="AF8" s="503"/>
      <c r="AG8" s="503"/>
      <c r="AH8" s="503"/>
      <c r="AI8" s="503"/>
      <c r="AJ8" s="503"/>
      <c r="AK8" s="503"/>
      <c r="AL8" s="503"/>
      <c r="AM8" s="503"/>
      <c r="AN8" s="503"/>
      <c r="AO8" s="503"/>
      <c r="AP8" s="503"/>
    </row>
    <row r="9" spans="1:42" s="45" customFormat="1" ht="27.75" customHeight="1" x14ac:dyDescent="0.3">
      <c r="A9" s="1998"/>
      <c r="B9" s="217" t="s">
        <v>144</v>
      </c>
      <c r="C9" s="186">
        <v>55</v>
      </c>
      <c r="D9" s="186" t="s">
        <v>73</v>
      </c>
      <c r="E9" s="186" t="s">
        <v>73</v>
      </c>
      <c r="F9" s="186" t="s">
        <v>73</v>
      </c>
      <c r="G9" s="186" t="s">
        <v>73</v>
      </c>
      <c r="H9" s="186" t="s">
        <v>73</v>
      </c>
      <c r="I9" s="186" t="s">
        <v>73</v>
      </c>
      <c r="J9" s="186" t="s">
        <v>73</v>
      </c>
      <c r="K9" s="186">
        <v>1</v>
      </c>
      <c r="L9" s="186" t="s">
        <v>73</v>
      </c>
      <c r="M9" s="338">
        <v>2</v>
      </c>
      <c r="N9" s="2004"/>
      <c r="O9" s="1271" t="s">
        <v>144</v>
      </c>
      <c r="P9" s="1243"/>
      <c r="Q9" s="1243">
        <v>3</v>
      </c>
      <c r="R9" s="1243">
        <v>6</v>
      </c>
      <c r="S9" s="1243">
        <v>6</v>
      </c>
      <c r="T9" s="1243">
        <v>7</v>
      </c>
      <c r="U9" s="1243">
        <v>6</v>
      </c>
      <c r="V9" s="1243">
        <v>13</v>
      </c>
      <c r="W9" s="1243">
        <v>6</v>
      </c>
      <c r="X9" s="1243">
        <v>5</v>
      </c>
      <c r="Y9" s="1243"/>
      <c r="Z9" s="1271"/>
      <c r="AA9" s="503"/>
      <c r="AB9" s="503"/>
      <c r="AC9" s="503"/>
      <c r="AD9" s="503"/>
      <c r="AE9" s="503"/>
      <c r="AF9" s="503"/>
      <c r="AG9" s="503"/>
      <c r="AH9" s="503"/>
      <c r="AI9" s="503"/>
      <c r="AJ9" s="503"/>
      <c r="AK9" s="503"/>
      <c r="AL9" s="503"/>
      <c r="AM9" s="503"/>
      <c r="AN9" s="503"/>
      <c r="AO9" s="503"/>
      <c r="AP9" s="503"/>
    </row>
    <row r="10" spans="1:42" s="270" customFormat="1" ht="27.75" customHeight="1" x14ac:dyDescent="0.3">
      <c r="A10" s="1999"/>
      <c r="B10" s="267" t="s">
        <v>93</v>
      </c>
      <c r="C10" s="339">
        <v>15</v>
      </c>
      <c r="D10" s="339" t="s">
        <v>73</v>
      </c>
      <c r="E10" s="339" t="s">
        <v>73</v>
      </c>
      <c r="F10" s="339" t="s">
        <v>73</v>
      </c>
      <c r="G10" s="339" t="s">
        <v>73</v>
      </c>
      <c r="H10" s="339" t="s">
        <v>73</v>
      </c>
      <c r="I10" s="339" t="s">
        <v>73</v>
      </c>
      <c r="J10" s="339" t="s">
        <v>73</v>
      </c>
      <c r="K10" s="339" t="s">
        <v>73</v>
      </c>
      <c r="L10" s="339" t="s">
        <v>73</v>
      </c>
      <c r="M10" s="646">
        <v>1</v>
      </c>
      <c r="N10" s="2004"/>
      <c r="O10" s="1271" t="s">
        <v>93</v>
      </c>
      <c r="P10" s="1243">
        <v>2</v>
      </c>
      <c r="Q10" s="1243">
        <v>1</v>
      </c>
      <c r="R10" s="1243">
        <v>3</v>
      </c>
      <c r="S10" s="1243"/>
      <c r="T10" s="1243">
        <v>4</v>
      </c>
      <c r="U10" s="1243"/>
      <c r="V10" s="1243">
        <v>1</v>
      </c>
      <c r="W10" s="1243"/>
      <c r="X10" s="1243">
        <v>3</v>
      </c>
      <c r="Y10" s="1243"/>
      <c r="Z10" s="1271"/>
      <c r="AA10" s="503"/>
      <c r="AB10" s="503"/>
      <c r="AC10" s="503"/>
      <c r="AD10" s="503"/>
      <c r="AE10" s="503"/>
      <c r="AF10" s="503"/>
      <c r="AG10" s="503"/>
      <c r="AH10" s="503"/>
      <c r="AI10" s="503"/>
      <c r="AJ10" s="503"/>
      <c r="AK10" s="503"/>
      <c r="AL10" s="503"/>
      <c r="AM10" s="503"/>
      <c r="AN10" s="503"/>
      <c r="AO10" s="503"/>
      <c r="AP10" s="503"/>
    </row>
    <row r="11" spans="1:42" s="337" customFormat="1" ht="27.75" customHeight="1" x14ac:dyDescent="0.3">
      <c r="A11" s="1997" t="s">
        <v>208</v>
      </c>
      <c r="B11" s="266" t="s">
        <v>143</v>
      </c>
      <c r="C11" s="336">
        <v>307</v>
      </c>
      <c r="D11" s="336" t="s">
        <v>73</v>
      </c>
      <c r="E11" s="336" t="s">
        <v>73</v>
      </c>
      <c r="F11" s="336" t="s">
        <v>73</v>
      </c>
      <c r="G11" s="336" t="s">
        <v>73</v>
      </c>
      <c r="H11" s="336" t="s">
        <v>73</v>
      </c>
      <c r="I11" s="336">
        <v>5</v>
      </c>
      <c r="J11" s="336" t="s">
        <v>73</v>
      </c>
      <c r="K11" s="336">
        <v>3</v>
      </c>
      <c r="L11" s="336">
        <v>8</v>
      </c>
      <c r="M11" s="645">
        <v>9</v>
      </c>
      <c r="N11" s="2004" t="s">
        <v>208</v>
      </c>
      <c r="O11" s="1271" t="s">
        <v>143</v>
      </c>
      <c r="P11" s="1275">
        <v>26</v>
      </c>
      <c r="Q11" s="1275">
        <v>12</v>
      </c>
      <c r="R11" s="1275">
        <v>26</v>
      </c>
      <c r="S11" s="1275">
        <v>39</v>
      </c>
      <c r="T11" s="1275">
        <v>35</v>
      </c>
      <c r="U11" s="1275">
        <v>38</v>
      </c>
      <c r="V11" s="1275">
        <v>47</v>
      </c>
      <c r="W11" s="1275">
        <v>23</v>
      </c>
      <c r="X11" s="1275">
        <v>36</v>
      </c>
      <c r="Y11" s="1275"/>
      <c r="Z11" s="1271"/>
      <c r="AA11" s="503"/>
      <c r="AB11" s="503"/>
      <c r="AC11" s="503"/>
      <c r="AD11" s="503"/>
      <c r="AE11" s="503"/>
      <c r="AF11" s="503"/>
      <c r="AG11" s="503"/>
      <c r="AH11" s="503"/>
      <c r="AI11" s="503"/>
      <c r="AJ11" s="503"/>
      <c r="AK11" s="503"/>
      <c r="AL11" s="503"/>
      <c r="AM11" s="503"/>
      <c r="AN11" s="503"/>
      <c r="AO11" s="503"/>
      <c r="AP11" s="503"/>
    </row>
    <row r="12" spans="1:42" s="45" customFormat="1" ht="27.75" customHeight="1" x14ac:dyDescent="0.3">
      <c r="A12" s="1998"/>
      <c r="B12" s="217" t="s">
        <v>144</v>
      </c>
      <c r="C12" s="186">
        <v>184</v>
      </c>
      <c r="D12" s="186" t="s">
        <v>73</v>
      </c>
      <c r="E12" s="186" t="s">
        <v>73</v>
      </c>
      <c r="F12" s="186" t="s">
        <v>73</v>
      </c>
      <c r="G12" s="186" t="s">
        <v>73</v>
      </c>
      <c r="H12" s="186" t="s">
        <v>73</v>
      </c>
      <c r="I12" s="186" t="s">
        <v>73</v>
      </c>
      <c r="J12" s="186" t="s">
        <v>73</v>
      </c>
      <c r="K12" s="186" t="s">
        <v>73</v>
      </c>
      <c r="L12" s="186">
        <v>4</v>
      </c>
      <c r="M12" s="338">
        <v>5</v>
      </c>
      <c r="N12" s="2004"/>
      <c r="O12" s="1271" t="s">
        <v>144</v>
      </c>
      <c r="P12" s="1243">
        <v>13</v>
      </c>
      <c r="Q12" s="1243">
        <v>7</v>
      </c>
      <c r="R12" s="1243">
        <v>14</v>
      </c>
      <c r="S12" s="1243">
        <v>23</v>
      </c>
      <c r="T12" s="1243">
        <v>25</v>
      </c>
      <c r="U12" s="1243">
        <v>27</v>
      </c>
      <c r="V12" s="1243">
        <v>34</v>
      </c>
      <c r="W12" s="1243">
        <v>15</v>
      </c>
      <c r="X12" s="1243">
        <v>17</v>
      </c>
      <c r="Y12" s="1243"/>
      <c r="Z12" s="1271"/>
      <c r="AA12" s="503"/>
      <c r="AB12" s="503"/>
      <c r="AC12" s="503"/>
      <c r="AD12" s="503"/>
      <c r="AE12" s="503"/>
      <c r="AF12" s="503"/>
      <c r="AG12" s="503"/>
      <c r="AH12" s="503"/>
      <c r="AI12" s="503"/>
      <c r="AJ12" s="503"/>
      <c r="AK12" s="503"/>
      <c r="AL12" s="503"/>
      <c r="AM12" s="503"/>
      <c r="AN12" s="503"/>
      <c r="AO12" s="503"/>
      <c r="AP12" s="503"/>
    </row>
    <row r="13" spans="1:42" s="270" customFormat="1" ht="27.75" customHeight="1" x14ac:dyDescent="0.3">
      <c r="A13" s="1999"/>
      <c r="B13" s="267" t="s">
        <v>93</v>
      </c>
      <c r="C13" s="339">
        <v>123</v>
      </c>
      <c r="D13" s="339" t="s">
        <v>73</v>
      </c>
      <c r="E13" s="339" t="s">
        <v>73</v>
      </c>
      <c r="F13" s="339" t="s">
        <v>73</v>
      </c>
      <c r="G13" s="339" t="s">
        <v>73</v>
      </c>
      <c r="H13" s="339" t="s">
        <v>73</v>
      </c>
      <c r="I13" s="339">
        <v>5</v>
      </c>
      <c r="J13" s="339" t="s">
        <v>73</v>
      </c>
      <c r="K13" s="339">
        <v>3</v>
      </c>
      <c r="L13" s="339">
        <v>4</v>
      </c>
      <c r="M13" s="646">
        <v>4</v>
      </c>
      <c r="N13" s="2004"/>
      <c r="O13" s="1271" t="s">
        <v>93</v>
      </c>
      <c r="P13" s="1243">
        <v>13</v>
      </c>
      <c r="Q13" s="1243">
        <v>5</v>
      </c>
      <c r="R13" s="1243">
        <v>12</v>
      </c>
      <c r="S13" s="1243">
        <v>16</v>
      </c>
      <c r="T13" s="1243">
        <v>10</v>
      </c>
      <c r="U13" s="1243">
        <v>11</v>
      </c>
      <c r="V13" s="1243">
        <v>13</v>
      </c>
      <c r="W13" s="1243">
        <v>8</v>
      </c>
      <c r="X13" s="1243">
        <v>19</v>
      </c>
      <c r="Y13" s="1243"/>
      <c r="Z13" s="1271"/>
      <c r="AA13" s="503"/>
      <c r="AB13" s="503"/>
      <c r="AC13" s="503"/>
      <c r="AD13" s="503"/>
      <c r="AE13" s="503"/>
      <c r="AF13" s="503"/>
      <c r="AG13" s="503"/>
      <c r="AH13" s="503"/>
      <c r="AI13" s="503"/>
      <c r="AJ13" s="503"/>
      <c r="AK13" s="503"/>
      <c r="AL13" s="503"/>
      <c r="AM13" s="503"/>
      <c r="AN13" s="503"/>
      <c r="AO13" s="503"/>
      <c r="AP13" s="503"/>
    </row>
    <row r="14" spans="1:42" s="337" customFormat="1" ht="27.75" customHeight="1" x14ac:dyDescent="0.3">
      <c r="A14" s="1997" t="s">
        <v>336</v>
      </c>
      <c r="B14" s="266" t="s">
        <v>143</v>
      </c>
      <c r="C14" s="336">
        <v>41</v>
      </c>
      <c r="D14" s="336" t="s">
        <v>73</v>
      </c>
      <c r="E14" s="336" t="s">
        <v>73</v>
      </c>
      <c r="F14" s="336" t="s">
        <v>73</v>
      </c>
      <c r="G14" s="336" t="s">
        <v>73</v>
      </c>
      <c r="H14" s="336" t="s">
        <v>73</v>
      </c>
      <c r="I14" s="336" t="s">
        <v>73</v>
      </c>
      <c r="J14" s="336" t="s">
        <v>73</v>
      </c>
      <c r="K14" s="336" t="s">
        <v>73</v>
      </c>
      <c r="L14" s="336">
        <v>1</v>
      </c>
      <c r="M14" s="645">
        <v>1</v>
      </c>
      <c r="N14" s="2004" t="s">
        <v>336</v>
      </c>
      <c r="O14" s="1271" t="s">
        <v>143</v>
      </c>
      <c r="P14" s="1275">
        <v>1</v>
      </c>
      <c r="Q14" s="1275">
        <v>3</v>
      </c>
      <c r="R14" s="1275">
        <v>5</v>
      </c>
      <c r="S14" s="1275">
        <v>4</v>
      </c>
      <c r="T14" s="1275">
        <v>7</v>
      </c>
      <c r="U14" s="1275">
        <v>4</v>
      </c>
      <c r="V14" s="1275">
        <v>5</v>
      </c>
      <c r="W14" s="1275">
        <v>4</v>
      </c>
      <c r="X14" s="1275">
        <v>6</v>
      </c>
      <c r="Y14" s="1275"/>
      <c r="Z14" s="1271"/>
      <c r="AA14" s="503"/>
      <c r="AB14" s="503"/>
      <c r="AC14" s="503"/>
      <c r="AD14" s="503"/>
      <c r="AE14" s="503"/>
      <c r="AF14" s="503"/>
      <c r="AG14" s="503"/>
      <c r="AH14" s="503"/>
      <c r="AI14" s="503"/>
      <c r="AJ14" s="503"/>
      <c r="AK14" s="503"/>
      <c r="AL14" s="503"/>
      <c r="AM14" s="503"/>
      <c r="AN14" s="503"/>
      <c r="AO14" s="503"/>
      <c r="AP14" s="503"/>
    </row>
    <row r="15" spans="1:42" s="45" customFormat="1" ht="27.75" customHeight="1" x14ac:dyDescent="0.3">
      <c r="A15" s="1998"/>
      <c r="B15" s="217" t="s">
        <v>144</v>
      </c>
      <c r="C15" s="186">
        <v>33</v>
      </c>
      <c r="D15" s="186" t="s">
        <v>73</v>
      </c>
      <c r="E15" s="186" t="s">
        <v>73</v>
      </c>
      <c r="F15" s="186" t="s">
        <v>73</v>
      </c>
      <c r="G15" s="186" t="s">
        <v>73</v>
      </c>
      <c r="H15" s="186" t="s">
        <v>73</v>
      </c>
      <c r="I15" s="186" t="s">
        <v>73</v>
      </c>
      <c r="J15" s="186" t="s">
        <v>73</v>
      </c>
      <c r="K15" s="186" t="s">
        <v>73</v>
      </c>
      <c r="L15" s="186">
        <v>1</v>
      </c>
      <c r="M15" s="338">
        <v>1</v>
      </c>
      <c r="N15" s="2004"/>
      <c r="O15" s="1271" t="s">
        <v>144</v>
      </c>
      <c r="P15" s="1243"/>
      <c r="Q15" s="1243">
        <v>2</v>
      </c>
      <c r="R15" s="1243">
        <v>5</v>
      </c>
      <c r="S15" s="1243">
        <v>4</v>
      </c>
      <c r="T15" s="1243">
        <v>5</v>
      </c>
      <c r="U15" s="1243">
        <v>1</v>
      </c>
      <c r="V15" s="1243">
        <v>5</v>
      </c>
      <c r="W15" s="1243">
        <v>4</v>
      </c>
      <c r="X15" s="1243">
        <v>5</v>
      </c>
      <c r="Y15" s="1243"/>
      <c r="Z15" s="1271"/>
      <c r="AA15" s="503"/>
      <c r="AB15" s="503"/>
      <c r="AC15" s="503"/>
      <c r="AD15" s="503"/>
      <c r="AE15" s="503"/>
      <c r="AF15" s="503"/>
      <c r="AG15" s="503"/>
      <c r="AH15" s="503"/>
      <c r="AI15" s="503"/>
      <c r="AJ15" s="503"/>
      <c r="AK15" s="503"/>
      <c r="AL15" s="503"/>
      <c r="AM15" s="503"/>
      <c r="AN15" s="503"/>
      <c r="AO15" s="503"/>
      <c r="AP15" s="503"/>
    </row>
    <row r="16" spans="1:42" s="270" customFormat="1" ht="27.75" customHeight="1" x14ac:dyDescent="0.3">
      <c r="A16" s="1999"/>
      <c r="B16" s="267" t="s">
        <v>93</v>
      </c>
      <c r="C16" s="339">
        <v>8</v>
      </c>
      <c r="D16" s="339" t="s">
        <v>73</v>
      </c>
      <c r="E16" s="339" t="s">
        <v>73</v>
      </c>
      <c r="F16" s="339" t="s">
        <v>73</v>
      </c>
      <c r="G16" s="339" t="s">
        <v>73</v>
      </c>
      <c r="H16" s="339" t="s">
        <v>73</v>
      </c>
      <c r="I16" s="339" t="s">
        <v>73</v>
      </c>
      <c r="J16" s="339" t="s">
        <v>73</v>
      </c>
      <c r="K16" s="339" t="s">
        <v>73</v>
      </c>
      <c r="L16" s="339" t="s">
        <v>73</v>
      </c>
      <c r="M16" s="646" t="s">
        <v>73</v>
      </c>
      <c r="N16" s="2004"/>
      <c r="O16" s="1271" t="s">
        <v>93</v>
      </c>
      <c r="P16" s="1243">
        <v>1</v>
      </c>
      <c r="Q16" s="1243">
        <v>1</v>
      </c>
      <c r="R16" s="1243"/>
      <c r="S16" s="1243"/>
      <c r="T16" s="1243">
        <v>2</v>
      </c>
      <c r="U16" s="1243">
        <v>3</v>
      </c>
      <c r="V16" s="1243"/>
      <c r="W16" s="1243"/>
      <c r="X16" s="1243">
        <v>1</v>
      </c>
      <c r="Y16" s="1243"/>
      <c r="Z16" s="1271"/>
      <c r="AA16" s="503"/>
      <c r="AB16" s="503"/>
      <c r="AC16" s="503"/>
      <c r="AD16" s="503"/>
      <c r="AE16" s="503"/>
      <c r="AF16" s="503"/>
      <c r="AG16" s="503"/>
      <c r="AH16" s="503"/>
      <c r="AI16" s="503"/>
      <c r="AJ16" s="503"/>
      <c r="AK16" s="503"/>
      <c r="AL16" s="503"/>
      <c r="AM16" s="503"/>
      <c r="AN16" s="503"/>
      <c r="AO16" s="503"/>
      <c r="AP16" s="503"/>
    </row>
    <row r="17" spans="1:42" s="337" customFormat="1" ht="27.75" customHeight="1" x14ac:dyDescent="0.3">
      <c r="A17" s="1997" t="s">
        <v>337</v>
      </c>
      <c r="B17" s="266" t="s">
        <v>143</v>
      </c>
      <c r="C17" s="336">
        <v>318</v>
      </c>
      <c r="D17" s="336" t="s">
        <v>73</v>
      </c>
      <c r="E17" s="336" t="s">
        <v>73</v>
      </c>
      <c r="F17" s="336" t="s">
        <v>73</v>
      </c>
      <c r="G17" s="336" t="s">
        <v>73</v>
      </c>
      <c r="H17" s="336">
        <v>1</v>
      </c>
      <c r="I17" s="336">
        <v>1</v>
      </c>
      <c r="J17" s="336">
        <v>1</v>
      </c>
      <c r="K17" s="336">
        <v>5</v>
      </c>
      <c r="L17" s="336">
        <v>9</v>
      </c>
      <c r="M17" s="645">
        <v>3</v>
      </c>
      <c r="N17" s="2004" t="s">
        <v>337</v>
      </c>
      <c r="O17" s="1271" t="s">
        <v>143</v>
      </c>
      <c r="P17" s="1275">
        <v>16</v>
      </c>
      <c r="Q17" s="1275">
        <v>13</v>
      </c>
      <c r="R17" s="1275">
        <v>38</v>
      </c>
      <c r="S17" s="1275">
        <v>30</v>
      </c>
      <c r="T17" s="1275">
        <v>42</v>
      </c>
      <c r="U17" s="1275">
        <v>40</v>
      </c>
      <c r="V17" s="1275">
        <v>35</v>
      </c>
      <c r="W17" s="1275">
        <v>41</v>
      </c>
      <c r="X17" s="1275">
        <v>43</v>
      </c>
      <c r="Y17" s="1275"/>
      <c r="Z17" s="1271"/>
      <c r="AA17" s="503"/>
      <c r="AB17" s="503"/>
      <c r="AC17" s="503"/>
      <c r="AD17" s="503"/>
      <c r="AE17" s="503"/>
      <c r="AF17" s="503"/>
      <c r="AG17" s="503"/>
      <c r="AH17" s="503"/>
      <c r="AI17" s="503"/>
      <c r="AJ17" s="503"/>
      <c r="AK17" s="503"/>
      <c r="AL17" s="503"/>
      <c r="AM17" s="503"/>
      <c r="AN17" s="503"/>
      <c r="AO17" s="503"/>
      <c r="AP17" s="503"/>
    </row>
    <row r="18" spans="1:42" s="45" customFormat="1" ht="27.75" customHeight="1" x14ac:dyDescent="0.3">
      <c r="A18" s="1998"/>
      <c r="B18" s="217" t="s">
        <v>144</v>
      </c>
      <c r="C18" s="186">
        <v>175</v>
      </c>
      <c r="D18" s="186" t="s">
        <v>73</v>
      </c>
      <c r="E18" s="186" t="s">
        <v>73</v>
      </c>
      <c r="F18" s="186" t="s">
        <v>73</v>
      </c>
      <c r="G18" s="186" t="s">
        <v>73</v>
      </c>
      <c r="H18" s="186" t="s">
        <v>73</v>
      </c>
      <c r="I18" s="186">
        <v>1</v>
      </c>
      <c r="J18" s="186">
        <v>1</v>
      </c>
      <c r="K18" s="186">
        <v>1</v>
      </c>
      <c r="L18" s="186">
        <v>4</v>
      </c>
      <c r="M18" s="338">
        <v>1</v>
      </c>
      <c r="N18" s="2004"/>
      <c r="O18" s="1271" t="s">
        <v>144</v>
      </c>
      <c r="P18" s="1243">
        <v>10</v>
      </c>
      <c r="Q18" s="1243">
        <v>7</v>
      </c>
      <c r="R18" s="1243">
        <v>19</v>
      </c>
      <c r="S18" s="1243">
        <v>17</v>
      </c>
      <c r="T18" s="1243">
        <v>28</v>
      </c>
      <c r="U18" s="1243">
        <v>26</v>
      </c>
      <c r="V18" s="1243">
        <v>18</v>
      </c>
      <c r="W18" s="1243">
        <v>21</v>
      </c>
      <c r="X18" s="1243">
        <v>21</v>
      </c>
      <c r="Y18" s="1243"/>
      <c r="Z18" s="1271"/>
      <c r="AA18" s="503"/>
      <c r="AB18" s="503"/>
      <c r="AC18" s="503"/>
      <c r="AD18" s="503"/>
      <c r="AE18" s="503"/>
      <c r="AF18" s="503"/>
      <c r="AG18" s="503"/>
      <c r="AH18" s="503"/>
      <c r="AI18" s="503"/>
      <c r="AJ18" s="503"/>
      <c r="AK18" s="503"/>
      <c r="AL18" s="503"/>
      <c r="AM18" s="503"/>
      <c r="AN18" s="503"/>
      <c r="AO18" s="503"/>
      <c r="AP18" s="503"/>
    </row>
    <row r="19" spans="1:42" s="270" customFormat="1" ht="27.75" customHeight="1" x14ac:dyDescent="0.3">
      <c r="A19" s="1999"/>
      <c r="B19" s="267" t="s">
        <v>93</v>
      </c>
      <c r="C19" s="339">
        <v>143</v>
      </c>
      <c r="D19" s="339" t="s">
        <v>73</v>
      </c>
      <c r="E19" s="339" t="s">
        <v>73</v>
      </c>
      <c r="F19" s="339" t="s">
        <v>73</v>
      </c>
      <c r="G19" s="339" t="s">
        <v>73</v>
      </c>
      <c r="H19" s="339">
        <v>1</v>
      </c>
      <c r="I19" s="339" t="s">
        <v>73</v>
      </c>
      <c r="J19" s="339" t="s">
        <v>73</v>
      </c>
      <c r="K19" s="339">
        <v>4</v>
      </c>
      <c r="L19" s="339">
        <v>5</v>
      </c>
      <c r="M19" s="646">
        <v>2</v>
      </c>
      <c r="N19" s="2004"/>
      <c r="O19" s="1271" t="s">
        <v>93</v>
      </c>
      <c r="P19" s="1243">
        <v>6</v>
      </c>
      <c r="Q19" s="1243">
        <v>6</v>
      </c>
      <c r="R19" s="1243">
        <v>19</v>
      </c>
      <c r="S19" s="1243">
        <v>13</v>
      </c>
      <c r="T19" s="1243">
        <v>14</v>
      </c>
      <c r="U19" s="1243">
        <v>14</v>
      </c>
      <c r="V19" s="1243">
        <v>17</v>
      </c>
      <c r="W19" s="1243">
        <v>20</v>
      </c>
      <c r="X19" s="1243">
        <v>22</v>
      </c>
      <c r="Y19" s="1243"/>
      <c r="Z19" s="503"/>
      <c r="AA19" s="503"/>
      <c r="AB19" s="503"/>
      <c r="AC19" s="503"/>
      <c r="AD19" s="503"/>
      <c r="AE19" s="503"/>
      <c r="AF19" s="503"/>
      <c r="AG19" s="503"/>
      <c r="AH19" s="503"/>
      <c r="AI19" s="503"/>
      <c r="AJ19" s="503"/>
      <c r="AK19" s="503"/>
      <c r="AL19" s="503"/>
      <c r="AM19" s="503"/>
      <c r="AN19" s="503"/>
      <c r="AO19" s="503"/>
      <c r="AP19" s="503"/>
    </row>
    <row r="20" spans="1:42" s="337" customFormat="1" ht="27.75" customHeight="1" x14ac:dyDescent="0.3">
      <c r="A20" s="1997" t="s">
        <v>338</v>
      </c>
      <c r="B20" s="266" t="s">
        <v>143</v>
      </c>
      <c r="C20" s="336">
        <v>162</v>
      </c>
      <c r="D20" s="336" t="s">
        <v>73</v>
      </c>
      <c r="E20" s="336">
        <v>1</v>
      </c>
      <c r="F20" s="336">
        <v>1</v>
      </c>
      <c r="G20" s="336" t="s">
        <v>73</v>
      </c>
      <c r="H20" s="336">
        <v>1</v>
      </c>
      <c r="I20" s="336">
        <v>1</v>
      </c>
      <c r="J20" s="336">
        <v>1</v>
      </c>
      <c r="K20" s="336">
        <v>1</v>
      </c>
      <c r="L20" s="336">
        <v>1</v>
      </c>
      <c r="M20" s="645">
        <v>2</v>
      </c>
      <c r="N20" s="2004" t="s">
        <v>338</v>
      </c>
      <c r="O20" s="1271" t="s">
        <v>143</v>
      </c>
      <c r="P20" s="1275">
        <v>7</v>
      </c>
      <c r="Q20" s="1275">
        <v>10</v>
      </c>
      <c r="R20" s="1275">
        <v>11</v>
      </c>
      <c r="S20" s="1275">
        <v>16</v>
      </c>
      <c r="T20" s="1275">
        <v>21</v>
      </c>
      <c r="U20" s="1275">
        <v>23</v>
      </c>
      <c r="V20" s="1275">
        <v>20</v>
      </c>
      <c r="W20" s="1275">
        <v>22</v>
      </c>
      <c r="X20" s="1275">
        <v>23</v>
      </c>
      <c r="Y20" s="1275"/>
      <c r="Z20" s="1271"/>
      <c r="AA20" s="503"/>
      <c r="AB20" s="503"/>
      <c r="AC20" s="503"/>
      <c r="AD20" s="503"/>
      <c r="AE20" s="503"/>
      <c r="AF20" s="503"/>
      <c r="AG20" s="503"/>
      <c r="AH20" s="503"/>
      <c r="AI20" s="503"/>
      <c r="AJ20" s="503"/>
      <c r="AK20" s="503"/>
      <c r="AL20" s="503"/>
      <c r="AM20" s="503"/>
      <c r="AN20" s="503"/>
      <c r="AO20" s="503"/>
      <c r="AP20" s="503"/>
    </row>
    <row r="21" spans="1:42" s="45" customFormat="1" ht="27.75" customHeight="1" x14ac:dyDescent="0.3">
      <c r="A21" s="1998"/>
      <c r="B21" s="217" t="s">
        <v>144</v>
      </c>
      <c r="C21" s="186">
        <v>68</v>
      </c>
      <c r="D21" s="186" t="s">
        <v>73</v>
      </c>
      <c r="E21" s="186">
        <v>1</v>
      </c>
      <c r="F21" s="186" t="s">
        <v>73</v>
      </c>
      <c r="G21" s="186" t="s">
        <v>73</v>
      </c>
      <c r="H21" s="186">
        <v>1</v>
      </c>
      <c r="I21" s="186">
        <v>1</v>
      </c>
      <c r="J21" s="186">
        <v>1</v>
      </c>
      <c r="K21" s="186" t="s">
        <v>73</v>
      </c>
      <c r="L21" s="186" t="s">
        <v>73</v>
      </c>
      <c r="M21" s="338">
        <v>1</v>
      </c>
      <c r="N21" s="2004"/>
      <c r="O21" s="1271" t="s">
        <v>144</v>
      </c>
      <c r="P21" s="1243">
        <v>3</v>
      </c>
      <c r="Q21" s="1243">
        <v>3</v>
      </c>
      <c r="R21" s="1243">
        <v>4</v>
      </c>
      <c r="S21" s="1243">
        <v>8</v>
      </c>
      <c r="T21" s="1243">
        <v>10</v>
      </c>
      <c r="U21" s="1243">
        <v>11</v>
      </c>
      <c r="V21" s="1243">
        <v>8</v>
      </c>
      <c r="W21" s="1243">
        <v>7</v>
      </c>
      <c r="X21" s="1243">
        <v>9</v>
      </c>
      <c r="Y21" s="1243"/>
      <c r="Z21" s="1271"/>
      <c r="AA21" s="503"/>
      <c r="AB21" s="503"/>
      <c r="AC21" s="503"/>
      <c r="AD21" s="503"/>
      <c r="AE21" s="503"/>
      <c r="AF21" s="503"/>
      <c r="AG21" s="503"/>
      <c r="AH21" s="503"/>
      <c r="AI21" s="503"/>
      <c r="AJ21" s="503"/>
      <c r="AK21" s="503"/>
      <c r="AL21" s="503"/>
      <c r="AM21" s="503"/>
      <c r="AN21" s="503"/>
      <c r="AO21" s="503"/>
      <c r="AP21" s="503"/>
    </row>
    <row r="22" spans="1:42" s="270" customFormat="1" ht="27.75" customHeight="1" x14ac:dyDescent="0.3">
      <c r="A22" s="1999"/>
      <c r="B22" s="267" t="s">
        <v>93</v>
      </c>
      <c r="C22" s="339">
        <v>94</v>
      </c>
      <c r="D22" s="339" t="s">
        <v>73</v>
      </c>
      <c r="E22" s="339" t="s">
        <v>73</v>
      </c>
      <c r="F22" s="339">
        <v>1</v>
      </c>
      <c r="G22" s="339" t="s">
        <v>73</v>
      </c>
      <c r="H22" s="339" t="s">
        <v>73</v>
      </c>
      <c r="I22" s="339" t="s">
        <v>73</v>
      </c>
      <c r="J22" s="339" t="s">
        <v>73</v>
      </c>
      <c r="K22" s="339">
        <v>1</v>
      </c>
      <c r="L22" s="339">
        <v>1</v>
      </c>
      <c r="M22" s="646">
        <v>1</v>
      </c>
      <c r="N22" s="2004"/>
      <c r="O22" s="1271" t="s">
        <v>93</v>
      </c>
      <c r="P22" s="1243">
        <v>4</v>
      </c>
      <c r="Q22" s="1243">
        <v>7</v>
      </c>
      <c r="R22" s="1243">
        <v>7</v>
      </c>
      <c r="S22" s="1243">
        <v>8</v>
      </c>
      <c r="T22" s="1243">
        <v>11</v>
      </c>
      <c r="U22" s="1243">
        <v>12</v>
      </c>
      <c r="V22" s="1243">
        <v>12</v>
      </c>
      <c r="W22" s="1243">
        <v>15</v>
      </c>
      <c r="X22" s="1243">
        <v>14</v>
      </c>
      <c r="Y22" s="1243"/>
      <c r="Z22" s="1271"/>
      <c r="AA22" s="503"/>
      <c r="AB22" s="503"/>
      <c r="AC22" s="503"/>
      <c r="AD22" s="503"/>
      <c r="AE22" s="503"/>
      <c r="AF22" s="503"/>
      <c r="AG22" s="503"/>
      <c r="AH22" s="503"/>
      <c r="AI22" s="503"/>
      <c r="AJ22" s="503"/>
      <c r="AK22" s="503"/>
      <c r="AL22" s="503"/>
      <c r="AM22" s="503"/>
      <c r="AN22" s="503"/>
      <c r="AO22" s="503"/>
      <c r="AP22" s="503"/>
    </row>
    <row r="23" spans="1:42" s="337" customFormat="1" ht="27.75" customHeight="1" x14ac:dyDescent="0.3">
      <c r="A23" s="1997" t="s">
        <v>359</v>
      </c>
      <c r="B23" s="266" t="s">
        <v>143</v>
      </c>
      <c r="C23" s="336">
        <v>131</v>
      </c>
      <c r="D23" s="336" t="s">
        <v>73</v>
      </c>
      <c r="E23" s="336" t="s">
        <v>73</v>
      </c>
      <c r="F23" s="336" t="s">
        <v>73</v>
      </c>
      <c r="G23" s="336" t="s">
        <v>73</v>
      </c>
      <c r="H23" s="336" t="s">
        <v>73</v>
      </c>
      <c r="I23" s="336" t="s">
        <v>73</v>
      </c>
      <c r="J23" s="336">
        <v>1</v>
      </c>
      <c r="K23" s="336" t="s">
        <v>73</v>
      </c>
      <c r="L23" s="336" t="s">
        <v>73</v>
      </c>
      <c r="M23" s="645">
        <v>3</v>
      </c>
      <c r="N23" s="2004" t="s">
        <v>359</v>
      </c>
      <c r="O23" s="1271" t="s">
        <v>143</v>
      </c>
      <c r="P23" s="1275">
        <v>3</v>
      </c>
      <c r="Q23" s="1275">
        <v>3</v>
      </c>
      <c r="R23" s="1275">
        <v>13</v>
      </c>
      <c r="S23" s="1275">
        <v>12</v>
      </c>
      <c r="T23" s="1275">
        <v>10</v>
      </c>
      <c r="U23" s="1275">
        <v>29</v>
      </c>
      <c r="V23" s="1275">
        <v>18</v>
      </c>
      <c r="W23" s="1275">
        <v>16</v>
      </c>
      <c r="X23" s="1275">
        <v>23</v>
      </c>
      <c r="Y23" s="1275"/>
      <c r="Z23" s="1271"/>
      <c r="AA23" s="503"/>
      <c r="AB23" s="503"/>
      <c r="AC23" s="503"/>
      <c r="AD23" s="503"/>
      <c r="AE23" s="503"/>
      <c r="AF23" s="503"/>
      <c r="AG23" s="503"/>
      <c r="AH23" s="503"/>
      <c r="AI23" s="503"/>
      <c r="AJ23" s="503"/>
      <c r="AK23" s="503"/>
      <c r="AL23" s="503"/>
      <c r="AM23" s="503"/>
      <c r="AN23" s="503"/>
      <c r="AO23" s="503"/>
      <c r="AP23" s="503"/>
    </row>
    <row r="24" spans="1:42" s="45" customFormat="1" ht="27.75" customHeight="1" x14ac:dyDescent="0.3">
      <c r="A24" s="1998"/>
      <c r="B24" s="217" t="s">
        <v>144</v>
      </c>
      <c r="C24" s="186">
        <v>73</v>
      </c>
      <c r="D24" s="186" t="s">
        <v>73</v>
      </c>
      <c r="E24" s="186" t="s">
        <v>73</v>
      </c>
      <c r="F24" s="186" t="s">
        <v>73</v>
      </c>
      <c r="G24" s="186" t="s">
        <v>73</v>
      </c>
      <c r="H24" s="186" t="s">
        <v>73</v>
      </c>
      <c r="I24" s="186" t="s">
        <v>73</v>
      </c>
      <c r="J24" s="186">
        <v>1</v>
      </c>
      <c r="K24" s="186" t="s">
        <v>73</v>
      </c>
      <c r="L24" s="186" t="s">
        <v>73</v>
      </c>
      <c r="M24" s="338">
        <v>3</v>
      </c>
      <c r="N24" s="2004"/>
      <c r="O24" s="1271" t="s">
        <v>144</v>
      </c>
      <c r="P24" s="1243">
        <v>1</v>
      </c>
      <c r="Q24" s="1243">
        <v>2</v>
      </c>
      <c r="R24" s="1243">
        <v>9</v>
      </c>
      <c r="S24" s="1243">
        <v>8</v>
      </c>
      <c r="T24" s="1243">
        <v>7</v>
      </c>
      <c r="U24" s="1243">
        <v>18</v>
      </c>
      <c r="V24" s="1243">
        <v>9</v>
      </c>
      <c r="W24" s="1243">
        <v>5</v>
      </c>
      <c r="X24" s="1243">
        <v>10</v>
      </c>
      <c r="Y24" s="1243"/>
      <c r="Z24" s="1271"/>
      <c r="AA24" s="503"/>
      <c r="AB24" s="503"/>
      <c r="AC24" s="503"/>
      <c r="AD24" s="503"/>
      <c r="AE24" s="503"/>
      <c r="AF24" s="503"/>
      <c r="AG24" s="503"/>
      <c r="AH24" s="503"/>
      <c r="AI24" s="503"/>
      <c r="AJ24" s="503"/>
      <c r="AK24" s="503"/>
      <c r="AL24" s="503"/>
      <c r="AM24" s="503"/>
      <c r="AN24" s="503"/>
      <c r="AO24" s="503"/>
      <c r="AP24" s="503"/>
    </row>
    <row r="25" spans="1:42" s="270" customFormat="1" ht="27.75" customHeight="1" x14ac:dyDescent="0.3">
      <c r="A25" s="1999"/>
      <c r="B25" s="267" t="s">
        <v>93</v>
      </c>
      <c r="C25" s="339">
        <v>58</v>
      </c>
      <c r="D25" s="339" t="s">
        <v>73</v>
      </c>
      <c r="E25" s="339" t="s">
        <v>73</v>
      </c>
      <c r="F25" s="339" t="s">
        <v>73</v>
      </c>
      <c r="G25" s="339" t="s">
        <v>73</v>
      </c>
      <c r="H25" s="339" t="s">
        <v>73</v>
      </c>
      <c r="I25" s="339" t="s">
        <v>73</v>
      </c>
      <c r="J25" s="339" t="s">
        <v>73</v>
      </c>
      <c r="K25" s="339" t="s">
        <v>73</v>
      </c>
      <c r="L25" s="339" t="s">
        <v>73</v>
      </c>
      <c r="M25" s="646" t="s">
        <v>73</v>
      </c>
      <c r="N25" s="2004"/>
      <c r="O25" s="1271" t="s">
        <v>93</v>
      </c>
      <c r="P25" s="1243">
        <v>2</v>
      </c>
      <c r="Q25" s="1243">
        <v>1</v>
      </c>
      <c r="R25" s="1243">
        <v>4</v>
      </c>
      <c r="S25" s="1243">
        <v>4</v>
      </c>
      <c r="T25" s="1243">
        <v>3</v>
      </c>
      <c r="U25" s="1243">
        <v>11</v>
      </c>
      <c r="V25" s="1243">
        <v>9</v>
      </c>
      <c r="W25" s="1243">
        <v>11</v>
      </c>
      <c r="X25" s="1243">
        <v>13</v>
      </c>
      <c r="Y25" s="1243"/>
      <c r="Z25" s="1271"/>
      <c r="AA25" s="503"/>
      <c r="AB25" s="503"/>
      <c r="AC25" s="503"/>
      <c r="AD25" s="503"/>
      <c r="AE25" s="503"/>
      <c r="AF25" s="503"/>
      <c r="AG25" s="503"/>
      <c r="AH25" s="503"/>
      <c r="AI25" s="503"/>
      <c r="AJ25" s="503"/>
      <c r="AK25" s="503"/>
      <c r="AL25" s="503"/>
      <c r="AM25" s="503"/>
      <c r="AN25" s="503"/>
      <c r="AO25" s="503"/>
      <c r="AP25" s="503"/>
    </row>
    <row r="26" spans="1:42" s="337" customFormat="1" ht="27.75" customHeight="1" x14ac:dyDescent="0.3">
      <c r="A26" s="1997" t="s">
        <v>339</v>
      </c>
      <c r="B26" s="266" t="s">
        <v>143</v>
      </c>
      <c r="C26" s="336">
        <v>28</v>
      </c>
      <c r="D26" s="336" t="s">
        <v>73</v>
      </c>
      <c r="E26" s="336" t="s">
        <v>73</v>
      </c>
      <c r="F26" s="336" t="s">
        <v>73</v>
      </c>
      <c r="G26" s="336" t="s">
        <v>73</v>
      </c>
      <c r="H26" s="336" t="s">
        <v>73</v>
      </c>
      <c r="I26" s="336" t="s">
        <v>73</v>
      </c>
      <c r="J26" s="336" t="s">
        <v>73</v>
      </c>
      <c r="K26" s="336" t="s">
        <v>73</v>
      </c>
      <c r="L26" s="336">
        <v>1</v>
      </c>
      <c r="M26" s="645" t="s">
        <v>73</v>
      </c>
      <c r="N26" s="2004" t="s">
        <v>339</v>
      </c>
      <c r="O26" s="1271" t="s">
        <v>143</v>
      </c>
      <c r="P26" s="1275"/>
      <c r="Q26" s="1275"/>
      <c r="R26" s="1275">
        <v>2</v>
      </c>
      <c r="S26" s="1275">
        <v>2</v>
      </c>
      <c r="T26" s="1275">
        <v>1</v>
      </c>
      <c r="U26" s="1275">
        <v>7</v>
      </c>
      <c r="V26" s="1275">
        <v>6</v>
      </c>
      <c r="W26" s="1275">
        <v>4</v>
      </c>
      <c r="X26" s="1275">
        <v>5</v>
      </c>
      <c r="Y26" s="1275"/>
      <c r="Z26" s="1271"/>
      <c r="AA26" s="503"/>
      <c r="AB26" s="503"/>
      <c r="AC26" s="503"/>
      <c r="AD26" s="503"/>
      <c r="AE26" s="503"/>
      <c r="AF26" s="503"/>
      <c r="AG26" s="503"/>
      <c r="AH26" s="503"/>
      <c r="AI26" s="503"/>
      <c r="AJ26" s="503"/>
      <c r="AK26" s="503"/>
      <c r="AL26" s="503"/>
      <c r="AM26" s="503"/>
      <c r="AN26" s="503"/>
      <c r="AO26" s="503"/>
      <c r="AP26" s="503"/>
    </row>
    <row r="27" spans="1:42" s="45" customFormat="1" ht="27.75" customHeight="1" x14ac:dyDescent="0.3">
      <c r="A27" s="1998"/>
      <c r="B27" s="217" t="s">
        <v>144</v>
      </c>
      <c r="C27" s="186">
        <v>21</v>
      </c>
      <c r="D27" s="186" t="s">
        <v>73</v>
      </c>
      <c r="E27" s="186" t="s">
        <v>73</v>
      </c>
      <c r="F27" s="186" t="s">
        <v>73</v>
      </c>
      <c r="G27" s="186" t="s">
        <v>73</v>
      </c>
      <c r="H27" s="186" t="s">
        <v>73</v>
      </c>
      <c r="I27" s="186" t="s">
        <v>73</v>
      </c>
      <c r="J27" s="186" t="s">
        <v>73</v>
      </c>
      <c r="K27" s="186" t="s">
        <v>73</v>
      </c>
      <c r="L27" s="186" t="s">
        <v>73</v>
      </c>
      <c r="M27" s="338" t="s">
        <v>73</v>
      </c>
      <c r="N27" s="2004"/>
      <c r="O27" s="1271" t="s">
        <v>144</v>
      </c>
      <c r="P27" s="1243"/>
      <c r="Q27" s="1243"/>
      <c r="R27" s="1243">
        <v>2</v>
      </c>
      <c r="S27" s="1243">
        <v>2</v>
      </c>
      <c r="T27" s="1243">
        <v>1</v>
      </c>
      <c r="U27" s="1243">
        <v>5</v>
      </c>
      <c r="V27" s="1243">
        <v>4</v>
      </c>
      <c r="W27" s="1243">
        <v>3</v>
      </c>
      <c r="X27" s="1243">
        <v>4</v>
      </c>
      <c r="Y27" s="1243"/>
      <c r="Z27" s="1271"/>
      <c r="AA27" s="503"/>
      <c r="AB27" s="503"/>
      <c r="AC27" s="503"/>
      <c r="AD27" s="503"/>
      <c r="AE27" s="503"/>
      <c r="AF27" s="503"/>
      <c r="AG27" s="503"/>
      <c r="AH27" s="503"/>
      <c r="AI27" s="503"/>
      <c r="AJ27" s="503"/>
      <c r="AK27" s="503"/>
      <c r="AL27" s="503"/>
      <c r="AM27" s="503"/>
      <c r="AN27" s="503"/>
      <c r="AO27" s="503"/>
      <c r="AP27" s="503"/>
    </row>
    <row r="28" spans="1:42" s="270" customFormat="1" ht="27.75" customHeight="1" x14ac:dyDescent="0.3">
      <c r="A28" s="1999"/>
      <c r="B28" s="267" t="s">
        <v>93</v>
      </c>
      <c r="C28" s="339">
        <v>7</v>
      </c>
      <c r="D28" s="339" t="s">
        <v>73</v>
      </c>
      <c r="E28" s="339" t="s">
        <v>73</v>
      </c>
      <c r="F28" s="339" t="s">
        <v>73</v>
      </c>
      <c r="G28" s="339" t="s">
        <v>73</v>
      </c>
      <c r="H28" s="339" t="s">
        <v>73</v>
      </c>
      <c r="I28" s="339" t="s">
        <v>73</v>
      </c>
      <c r="J28" s="339" t="s">
        <v>73</v>
      </c>
      <c r="K28" s="339" t="s">
        <v>73</v>
      </c>
      <c r="L28" s="339">
        <v>1</v>
      </c>
      <c r="M28" s="646" t="s">
        <v>73</v>
      </c>
      <c r="N28" s="2004"/>
      <c r="O28" s="1271" t="s">
        <v>93</v>
      </c>
      <c r="P28" s="1243"/>
      <c r="Q28" s="1243"/>
      <c r="R28" s="1243"/>
      <c r="S28" s="1243"/>
      <c r="T28" s="1243"/>
      <c r="U28" s="1243">
        <v>2</v>
      </c>
      <c r="V28" s="1243">
        <v>2</v>
      </c>
      <c r="W28" s="1243">
        <v>1</v>
      </c>
      <c r="X28" s="1243">
        <v>1</v>
      </c>
      <c r="Y28" s="1243"/>
      <c r="Z28" s="1271"/>
      <c r="AA28" s="503"/>
      <c r="AB28" s="503"/>
      <c r="AC28" s="503"/>
      <c r="AD28" s="503"/>
      <c r="AE28" s="503"/>
      <c r="AF28" s="503"/>
      <c r="AG28" s="503"/>
      <c r="AH28" s="503"/>
      <c r="AI28" s="503"/>
      <c r="AJ28" s="503"/>
      <c r="AK28" s="503"/>
      <c r="AL28" s="503"/>
      <c r="AM28" s="503"/>
      <c r="AN28" s="503"/>
      <c r="AO28" s="503"/>
      <c r="AP28" s="503"/>
    </row>
    <row r="29" spans="1:42" s="337" customFormat="1" ht="27.75" customHeight="1" x14ac:dyDescent="0.3">
      <c r="A29" s="1997" t="s">
        <v>360</v>
      </c>
      <c r="B29" s="266" t="s">
        <v>143</v>
      </c>
      <c r="C29" s="336">
        <v>239</v>
      </c>
      <c r="D29" s="336" t="s">
        <v>73</v>
      </c>
      <c r="E29" s="336" t="s">
        <v>73</v>
      </c>
      <c r="F29" s="336" t="s">
        <v>73</v>
      </c>
      <c r="G29" s="336" t="s">
        <v>73</v>
      </c>
      <c r="H29" s="336" t="s">
        <v>73</v>
      </c>
      <c r="I29" s="336" t="s">
        <v>73</v>
      </c>
      <c r="J29" s="336">
        <v>2</v>
      </c>
      <c r="K29" s="336">
        <v>1</v>
      </c>
      <c r="L29" s="336">
        <v>2</v>
      </c>
      <c r="M29" s="645">
        <v>1</v>
      </c>
      <c r="N29" s="2004" t="s">
        <v>360</v>
      </c>
      <c r="O29" s="1271" t="s">
        <v>143</v>
      </c>
      <c r="P29" s="1275">
        <v>4</v>
      </c>
      <c r="Q29" s="1275">
        <v>14</v>
      </c>
      <c r="R29" s="1275">
        <v>18</v>
      </c>
      <c r="S29" s="1275">
        <v>33</v>
      </c>
      <c r="T29" s="1275">
        <v>36</v>
      </c>
      <c r="U29" s="1275">
        <v>38</v>
      </c>
      <c r="V29" s="1275">
        <v>33</v>
      </c>
      <c r="W29" s="1275">
        <v>31</v>
      </c>
      <c r="X29" s="1275">
        <v>26</v>
      </c>
      <c r="Y29" s="1275"/>
      <c r="Z29" s="1271"/>
      <c r="AA29" s="503"/>
      <c r="AB29" s="503"/>
      <c r="AC29" s="503"/>
      <c r="AD29" s="503"/>
      <c r="AE29" s="503"/>
      <c r="AF29" s="503"/>
      <c r="AG29" s="503"/>
      <c r="AH29" s="503"/>
      <c r="AI29" s="503"/>
      <c r="AJ29" s="503"/>
      <c r="AK29" s="503"/>
      <c r="AL29" s="503"/>
      <c r="AM29" s="503"/>
      <c r="AN29" s="503"/>
      <c r="AO29" s="503"/>
      <c r="AP29" s="503"/>
    </row>
    <row r="30" spans="1:42" s="45" customFormat="1" ht="27.75" customHeight="1" x14ac:dyDescent="0.3">
      <c r="A30" s="1998"/>
      <c r="B30" s="217" t="s">
        <v>144</v>
      </c>
      <c r="C30" s="186">
        <v>157</v>
      </c>
      <c r="D30" s="186" t="s">
        <v>73</v>
      </c>
      <c r="E30" s="186" t="s">
        <v>73</v>
      </c>
      <c r="F30" s="186" t="s">
        <v>73</v>
      </c>
      <c r="G30" s="186" t="s">
        <v>73</v>
      </c>
      <c r="H30" s="186" t="s">
        <v>73</v>
      </c>
      <c r="I30" s="186" t="s">
        <v>73</v>
      </c>
      <c r="J30" s="186">
        <v>1</v>
      </c>
      <c r="K30" s="186" t="s">
        <v>73</v>
      </c>
      <c r="L30" s="186" t="s">
        <v>73</v>
      </c>
      <c r="M30" s="338">
        <v>1</v>
      </c>
      <c r="N30" s="2004"/>
      <c r="O30" s="1271" t="s">
        <v>144</v>
      </c>
      <c r="P30" s="1243">
        <v>1</v>
      </c>
      <c r="Q30" s="1243">
        <v>11</v>
      </c>
      <c r="R30" s="1243">
        <v>13</v>
      </c>
      <c r="S30" s="1243">
        <v>23</v>
      </c>
      <c r="T30" s="1243">
        <v>24</v>
      </c>
      <c r="U30" s="1243">
        <v>25</v>
      </c>
      <c r="V30" s="1243">
        <v>22</v>
      </c>
      <c r="W30" s="1243">
        <v>21</v>
      </c>
      <c r="X30" s="1243">
        <v>15</v>
      </c>
      <c r="Y30" s="1243"/>
      <c r="Z30" s="1271"/>
      <c r="AA30" s="503"/>
      <c r="AB30" s="503"/>
      <c r="AC30" s="503"/>
      <c r="AD30" s="503"/>
      <c r="AE30" s="503"/>
      <c r="AF30" s="503"/>
      <c r="AG30" s="503"/>
      <c r="AH30" s="503"/>
      <c r="AI30" s="503"/>
      <c r="AJ30" s="503"/>
      <c r="AK30" s="503"/>
      <c r="AL30" s="503"/>
      <c r="AM30" s="503"/>
      <c r="AN30" s="503"/>
      <c r="AO30" s="503"/>
      <c r="AP30" s="503"/>
    </row>
    <row r="31" spans="1:42" s="270" customFormat="1" ht="27.75" customHeight="1" x14ac:dyDescent="0.3">
      <c r="A31" s="1999"/>
      <c r="B31" s="267" t="s">
        <v>93</v>
      </c>
      <c r="C31" s="339">
        <v>82</v>
      </c>
      <c r="D31" s="339" t="s">
        <v>73</v>
      </c>
      <c r="E31" s="339" t="s">
        <v>73</v>
      </c>
      <c r="F31" s="339" t="s">
        <v>73</v>
      </c>
      <c r="G31" s="339" t="s">
        <v>73</v>
      </c>
      <c r="H31" s="339" t="s">
        <v>73</v>
      </c>
      <c r="I31" s="339" t="s">
        <v>73</v>
      </c>
      <c r="J31" s="339">
        <v>1</v>
      </c>
      <c r="K31" s="339">
        <v>1</v>
      </c>
      <c r="L31" s="339">
        <v>2</v>
      </c>
      <c r="M31" s="646" t="s">
        <v>73</v>
      </c>
      <c r="N31" s="2004"/>
      <c r="O31" s="1271" t="s">
        <v>93</v>
      </c>
      <c r="P31" s="1243">
        <v>3</v>
      </c>
      <c r="Q31" s="1243">
        <v>3</v>
      </c>
      <c r="R31" s="1243">
        <v>5</v>
      </c>
      <c r="S31" s="1243">
        <v>10</v>
      </c>
      <c r="T31" s="1243">
        <v>12</v>
      </c>
      <c r="U31" s="1243">
        <v>13</v>
      </c>
      <c r="V31" s="1243">
        <v>11</v>
      </c>
      <c r="W31" s="1243">
        <v>10</v>
      </c>
      <c r="X31" s="1243">
        <v>11</v>
      </c>
      <c r="Y31" s="1243"/>
      <c r="Z31" s="1271"/>
      <c r="AA31" s="503"/>
      <c r="AB31" s="503"/>
      <c r="AC31" s="503"/>
      <c r="AD31" s="503"/>
      <c r="AE31" s="503"/>
      <c r="AF31" s="503"/>
      <c r="AG31" s="503"/>
      <c r="AH31" s="503"/>
      <c r="AI31" s="503"/>
      <c r="AJ31" s="503"/>
      <c r="AK31" s="503"/>
      <c r="AL31" s="503"/>
      <c r="AM31" s="503"/>
      <c r="AN31" s="503"/>
      <c r="AO31" s="503"/>
      <c r="AP31" s="503"/>
    </row>
    <row r="32" spans="1:42" s="337" customFormat="1" ht="27.75" customHeight="1" x14ac:dyDescent="0.3">
      <c r="A32" s="1997" t="s">
        <v>361</v>
      </c>
      <c r="B32" s="266" t="s">
        <v>143</v>
      </c>
      <c r="C32" s="336">
        <v>89</v>
      </c>
      <c r="D32" s="336" t="s">
        <v>73</v>
      </c>
      <c r="E32" s="336" t="s">
        <v>73</v>
      </c>
      <c r="F32" s="336" t="s">
        <v>73</v>
      </c>
      <c r="G32" s="336" t="s">
        <v>73</v>
      </c>
      <c r="H32" s="336" t="s">
        <v>73</v>
      </c>
      <c r="I32" s="336" t="s">
        <v>73</v>
      </c>
      <c r="J32" s="336" t="s">
        <v>73</v>
      </c>
      <c r="K32" s="336" t="s">
        <v>73</v>
      </c>
      <c r="L32" s="336">
        <v>1</v>
      </c>
      <c r="M32" s="645">
        <v>2</v>
      </c>
      <c r="N32" s="2004" t="s">
        <v>361</v>
      </c>
      <c r="O32" s="1271" t="s">
        <v>143</v>
      </c>
      <c r="P32" s="1275">
        <v>4</v>
      </c>
      <c r="Q32" s="1275">
        <v>8</v>
      </c>
      <c r="R32" s="1275">
        <v>5</v>
      </c>
      <c r="S32" s="1275">
        <v>17</v>
      </c>
      <c r="T32" s="1275">
        <v>22</v>
      </c>
      <c r="U32" s="1275">
        <v>10</v>
      </c>
      <c r="V32" s="1275">
        <v>5</v>
      </c>
      <c r="W32" s="1275">
        <v>5</v>
      </c>
      <c r="X32" s="1275">
        <v>10</v>
      </c>
      <c r="Y32" s="1275"/>
      <c r="Z32" s="1271"/>
      <c r="AA32" s="503"/>
      <c r="AB32" s="503"/>
      <c r="AC32" s="503"/>
      <c r="AD32" s="503"/>
      <c r="AE32" s="503"/>
      <c r="AF32" s="503"/>
      <c r="AG32" s="503"/>
      <c r="AH32" s="503"/>
      <c r="AI32" s="503"/>
      <c r="AJ32" s="503"/>
      <c r="AK32" s="503"/>
      <c r="AL32" s="503"/>
      <c r="AM32" s="503"/>
      <c r="AN32" s="503"/>
      <c r="AO32" s="503"/>
      <c r="AP32" s="503"/>
    </row>
    <row r="33" spans="1:42" s="270" customFormat="1" ht="27.75" customHeight="1" x14ac:dyDescent="0.3">
      <c r="A33" s="1999"/>
      <c r="B33" s="267" t="s">
        <v>93</v>
      </c>
      <c r="C33" s="339">
        <v>89</v>
      </c>
      <c r="D33" s="339" t="s">
        <v>73</v>
      </c>
      <c r="E33" s="339" t="s">
        <v>73</v>
      </c>
      <c r="F33" s="339" t="s">
        <v>73</v>
      </c>
      <c r="G33" s="339" t="s">
        <v>73</v>
      </c>
      <c r="H33" s="339" t="s">
        <v>73</v>
      </c>
      <c r="I33" s="339" t="s">
        <v>73</v>
      </c>
      <c r="J33" s="339" t="s">
        <v>73</v>
      </c>
      <c r="K33" s="339" t="s">
        <v>73</v>
      </c>
      <c r="L33" s="339">
        <v>1</v>
      </c>
      <c r="M33" s="646">
        <v>2</v>
      </c>
      <c r="N33" s="2004"/>
      <c r="O33" s="1271" t="s">
        <v>93</v>
      </c>
      <c r="P33" s="1243">
        <v>4</v>
      </c>
      <c r="Q33" s="1243">
        <v>8</v>
      </c>
      <c r="R33" s="1243">
        <v>5</v>
      </c>
      <c r="S33" s="1243">
        <v>17</v>
      </c>
      <c r="T33" s="1243">
        <v>22</v>
      </c>
      <c r="U33" s="1243">
        <v>10</v>
      </c>
      <c r="V33" s="1243">
        <v>5</v>
      </c>
      <c r="W33" s="1243">
        <v>5</v>
      </c>
      <c r="X33" s="1243">
        <v>10</v>
      </c>
      <c r="Y33" s="1243"/>
      <c r="Z33" s="1271"/>
      <c r="AA33" s="503"/>
      <c r="AB33" s="503"/>
      <c r="AC33" s="503"/>
      <c r="AD33" s="503"/>
      <c r="AE33" s="503"/>
      <c r="AF33" s="503"/>
      <c r="AG33" s="503"/>
      <c r="AH33" s="503"/>
      <c r="AI33" s="503"/>
      <c r="AJ33" s="503"/>
      <c r="AK33" s="503"/>
      <c r="AL33" s="503"/>
      <c r="AM33" s="503"/>
      <c r="AN33" s="503"/>
      <c r="AO33" s="503"/>
      <c r="AP33" s="503"/>
    </row>
    <row r="34" spans="1:42" ht="27.75" customHeight="1" x14ac:dyDescent="0.3">
      <c r="A34" s="2012" t="s">
        <v>342</v>
      </c>
      <c r="B34" s="1473" t="s">
        <v>143</v>
      </c>
      <c r="C34" s="1474">
        <v>144</v>
      </c>
      <c r="D34" s="1474" t="s">
        <v>73</v>
      </c>
      <c r="E34" s="1474" t="s">
        <v>73</v>
      </c>
      <c r="F34" s="1474" t="s">
        <v>73</v>
      </c>
      <c r="G34" s="1474" t="s">
        <v>73</v>
      </c>
      <c r="H34" s="1474" t="s">
        <v>73</v>
      </c>
      <c r="I34" s="1474">
        <v>1</v>
      </c>
      <c r="J34" s="1474">
        <v>4</v>
      </c>
      <c r="K34" s="1474">
        <v>8</v>
      </c>
      <c r="L34" s="1474">
        <v>14</v>
      </c>
      <c r="M34" s="645">
        <v>13</v>
      </c>
      <c r="N34" s="2004" t="s">
        <v>342</v>
      </c>
      <c r="O34" s="1271" t="s">
        <v>143</v>
      </c>
      <c r="P34" s="1275">
        <v>19</v>
      </c>
      <c r="Q34" s="1275">
        <v>16</v>
      </c>
      <c r="R34" s="1275">
        <v>14</v>
      </c>
      <c r="S34" s="1275">
        <v>8</v>
      </c>
      <c r="T34" s="1275">
        <v>16</v>
      </c>
      <c r="U34" s="1275">
        <v>9</v>
      </c>
      <c r="V34" s="1275">
        <v>8</v>
      </c>
      <c r="W34" s="1275">
        <v>8</v>
      </c>
      <c r="X34" s="1275">
        <v>6</v>
      </c>
      <c r="Y34" s="1275"/>
      <c r="Z34" s="1271"/>
    </row>
    <row r="35" spans="1:42" ht="27.75" customHeight="1" x14ac:dyDescent="0.3">
      <c r="A35" s="2013"/>
      <c r="B35" s="267" t="s">
        <v>93</v>
      </c>
      <c r="C35" s="339">
        <v>144</v>
      </c>
      <c r="D35" s="339" t="s">
        <v>73</v>
      </c>
      <c r="E35" s="339" t="s">
        <v>73</v>
      </c>
      <c r="F35" s="339" t="s">
        <v>73</v>
      </c>
      <c r="G35" s="339" t="s">
        <v>73</v>
      </c>
      <c r="H35" s="339" t="s">
        <v>73</v>
      </c>
      <c r="I35" s="339">
        <v>1</v>
      </c>
      <c r="J35" s="339">
        <v>4</v>
      </c>
      <c r="K35" s="339">
        <v>8</v>
      </c>
      <c r="L35" s="339">
        <v>14</v>
      </c>
      <c r="M35" s="646">
        <v>13</v>
      </c>
      <c r="N35" s="2004"/>
      <c r="O35" s="1271" t="s">
        <v>93</v>
      </c>
      <c r="P35" s="1243">
        <v>19</v>
      </c>
      <c r="Q35" s="1243">
        <v>16</v>
      </c>
      <c r="R35" s="1243">
        <v>14</v>
      </c>
      <c r="S35" s="1243">
        <v>8</v>
      </c>
      <c r="T35" s="1243">
        <v>16</v>
      </c>
      <c r="U35" s="1243">
        <v>9</v>
      </c>
      <c r="V35" s="1243">
        <v>8</v>
      </c>
      <c r="W35" s="1243">
        <v>8</v>
      </c>
      <c r="X35" s="1243">
        <v>6</v>
      </c>
      <c r="Y35" s="1243"/>
      <c r="Z35" s="1271"/>
    </row>
    <row r="36" spans="1:42" ht="27.75" customHeight="1" x14ac:dyDescent="0.3">
      <c r="A36" s="2014" t="s">
        <v>767</v>
      </c>
      <c r="B36" s="2014"/>
      <c r="C36" s="2014"/>
      <c r="D36" s="2014"/>
      <c r="E36" s="2014"/>
      <c r="F36" s="2014"/>
      <c r="G36" s="2014"/>
      <c r="H36" s="2014"/>
      <c r="I36" s="2014"/>
      <c r="J36" s="2014"/>
      <c r="K36" s="2014"/>
      <c r="L36" s="2014"/>
      <c r="M36" s="2014"/>
      <c r="N36" s="1269" t="s">
        <v>414</v>
      </c>
      <c r="O36" s="1269"/>
      <c r="P36" s="1269"/>
      <c r="Q36" s="1269"/>
      <c r="R36" s="1269"/>
      <c r="S36" s="1269"/>
      <c r="T36" s="1269"/>
      <c r="U36" s="1269"/>
      <c r="V36" s="1269"/>
      <c r="W36" s="1269"/>
      <c r="X36" s="1269"/>
      <c r="Y36" s="1269"/>
      <c r="Z36" s="1271"/>
    </row>
    <row r="37" spans="1:42" ht="27.75" customHeight="1" thickBot="1" x14ac:dyDescent="0.45">
      <c r="A37" s="227"/>
      <c r="B37" s="326"/>
      <c r="C37" s="219"/>
      <c r="D37" s="219"/>
      <c r="E37" s="219"/>
      <c r="F37" s="219"/>
      <c r="G37" s="219"/>
      <c r="H37" s="219"/>
      <c r="I37" s="219"/>
      <c r="J37" s="219"/>
      <c r="K37" s="219"/>
      <c r="L37" s="219"/>
      <c r="M37" s="219"/>
      <c r="N37" s="1269"/>
      <c r="O37" s="1269"/>
      <c r="P37" s="1269"/>
      <c r="Q37" s="1269"/>
      <c r="R37" s="1269"/>
      <c r="S37" s="1269"/>
      <c r="T37" s="1269"/>
      <c r="U37" s="1269"/>
      <c r="V37" s="1269"/>
      <c r="W37" s="1269"/>
      <c r="X37" s="1269"/>
      <c r="Y37" s="1269"/>
      <c r="Z37" s="1271"/>
    </row>
    <row r="38" spans="1:42" ht="27.75" customHeight="1" x14ac:dyDescent="0.4">
      <c r="A38" s="1991" t="s">
        <v>407</v>
      </c>
      <c r="B38" s="1993" t="s">
        <v>134</v>
      </c>
      <c r="C38" s="1993" t="s">
        <v>89</v>
      </c>
      <c r="D38" s="1995" t="s">
        <v>351</v>
      </c>
      <c r="E38" s="1995"/>
      <c r="F38" s="1995"/>
      <c r="G38" s="1995"/>
      <c r="H38" s="1995"/>
      <c r="I38" s="1995"/>
      <c r="J38" s="1995"/>
      <c r="K38" s="1995"/>
      <c r="L38" s="1995"/>
      <c r="M38" s="1996"/>
      <c r="N38" s="1989" t="s">
        <v>358</v>
      </c>
      <c r="O38" s="1990" t="s">
        <v>134</v>
      </c>
      <c r="P38" s="1269"/>
      <c r="Q38" s="1269"/>
      <c r="R38" s="1269"/>
      <c r="S38" s="1269"/>
      <c r="T38" s="1269"/>
      <c r="U38" s="1269"/>
      <c r="V38" s="1269"/>
      <c r="W38" s="1269"/>
      <c r="X38" s="1269"/>
      <c r="Y38" s="1269"/>
      <c r="Z38" s="1271"/>
    </row>
    <row r="39" spans="1:42" ht="27.75" customHeight="1" thickBot="1" x14ac:dyDescent="0.35">
      <c r="A39" s="1992"/>
      <c r="B39" s="1994"/>
      <c r="C39" s="1994"/>
      <c r="D39" s="607" t="s">
        <v>391</v>
      </c>
      <c r="E39" s="611" t="s">
        <v>114</v>
      </c>
      <c r="F39" s="611" t="s">
        <v>115</v>
      </c>
      <c r="G39" s="611" t="s">
        <v>116</v>
      </c>
      <c r="H39" s="611" t="s">
        <v>117</v>
      </c>
      <c r="I39" s="611" t="s">
        <v>118</v>
      </c>
      <c r="J39" s="611" t="s">
        <v>119</v>
      </c>
      <c r="K39" s="611" t="s">
        <v>120</v>
      </c>
      <c r="L39" s="611" t="s">
        <v>121</v>
      </c>
      <c r="M39" s="612" t="s">
        <v>122</v>
      </c>
      <c r="N39" s="1989"/>
      <c r="O39" s="1990"/>
      <c r="P39" s="1140" t="s">
        <v>123</v>
      </c>
      <c r="Q39" s="1140" t="s">
        <v>124</v>
      </c>
      <c r="R39" s="1140" t="s">
        <v>125</v>
      </c>
      <c r="S39" s="1140" t="s">
        <v>126</v>
      </c>
      <c r="T39" s="1140" t="s">
        <v>127</v>
      </c>
      <c r="U39" s="1140" t="s">
        <v>128</v>
      </c>
      <c r="V39" s="1140" t="s">
        <v>211</v>
      </c>
      <c r="W39" s="1140" t="s">
        <v>331</v>
      </c>
      <c r="X39" s="1273" t="s">
        <v>332</v>
      </c>
      <c r="Y39" s="1273" t="s">
        <v>333</v>
      </c>
      <c r="Z39" s="1271"/>
    </row>
    <row r="40" spans="1:42" s="45" customFormat="1" ht="27.75" customHeight="1" x14ac:dyDescent="0.3">
      <c r="A40" s="1998" t="s">
        <v>343</v>
      </c>
      <c r="B40" s="217" t="s">
        <v>143</v>
      </c>
      <c r="C40" s="186">
        <v>62</v>
      </c>
      <c r="D40" s="186" t="s">
        <v>73</v>
      </c>
      <c r="E40" s="186" t="s">
        <v>73</v>
      </c>
      <c r="F40" s="186" t="s">
        <v>73</v>
      </c>
      <c r="G40" s="186" t="s">
        <v>73</v>
      </c>
      <c r="H40" s="186" t="s">
        <v>73</v>
      </c>
      <c r="I40" s="186" t="s">
        <v>73</v>
      </c>
      <c r="J40" s="186">
        <v>1</v>
      </c>
      <c r="K40" s="186">
        <v>1</v>
      </c>
      <c r="L40" s="186">
        <v>1</v>
      </c>
      <c r="M40" s="338">
        <v>3</v>
      </c>
      <c r="N40" s="2004" t="s">
        <v>343</v>
      </c>
      <c r="O40" s="1271" t="s">
        <v>143</v>
      </c>
      <c r="P40" s="1275">
        <v>6</v>
      </c>
      <c r="Q40" s="1275">
        <v>9</v>
      </c>
      <c r="R40" s="1275">
        <v>9</v>
      </c>
      <c r="S40" s="1275">
        <v>6</v>
      </c>
      <c r="T40" s="1275">
        <v>4</v>
      </c>
      <c r="U40" s="1275">
        <v>3</v>
      </c>
      <c r="V40" s="1275">
        <v>5</v>
      </c>
      <c r="W40" s="1275">
        <v>5</v>
      </c>
      <c r="X40" s="1275">
        <v>9</v>
      </c>
      <c r="Y40" s="1275"/>
      <c r="Z40" s="1271"/>
      <c r="AA40" s="503"/>
      <c r="AB40" s="503"/>
      <c r="AC40" s="503"/>
      <c r="AD40" s="503"/>
      <c r="AE40" s="503"/>
      <c r="AF40" s="503"/>
      <c r="AG40" s="503"/>
      <c r="AH40" s="503"/>
      <c r="AI40" s="503"/>
      <c r="AJ40" s="503"/>
      <c r="AK40" s="503"/>
      <c r="AL40" s="503"/>
      <c r="AM40" s="503"/>
      <c r="AN40" s="503"/>
      <c r="AO40" s="503"/>
      <c r="AP40" s="503"/>
    </row>
    <row r="41" spans="1:42" s="270" customFormat="1" ht="27.75" customHeight="1" x14ac:dyDescent="0.3">
      <c r="A41" s="1999"/>
      <c r="B41" s="267" t="s">
        <v>93</v>
      </c>
      <c r="C41" s="339">
        <v>62</v>
      </c>
      <c r="D41" s="339" t="s">
        <v>73</v>
      </c>
      <c r="E41" s="339" t="s">
        <v>73</v>
      </c>
      <c r="F41" s="339" t="s">
        <v>73</v>
      </c>
      <c r="G41" s="339" t="s">
        <v>73</v>
      </c>
      <c r="H41" s="339" t="s">
        <v>73</v>
      </c>
      <c r="I41" s="339" t="s">
        <v>73</v>
      </c>
      <c r="J41" s="339">
        <v>1</v>
      </c>
      <c r="K41" s="339">
        <v>1</v>
      </c>
      <c r="L41" s="339">
        <v>1</v>
      </c>
      <c r="M41" s="646">
        <v>3</v>
      </c>
      <c r="N41" s="2004"/>
      <c r="O41" s="1271" t="s">
        <v>93</v>
      </c>
      <c r="P41" s="1243">
        <v>6</v>
      </c>
      <c r="Q41" s="1243">
        <v>9</v>
      </c>
      <c r="R41" s="1243">
        <v>9</v>
      </c>
      <c r="S41" s="1243">
        <v>6</v>
      </c>
      <c r="T41" s="1243">
        <v>4</v>
      </c>
      <c r="U41" s="1243">
        <v>3</v>
      </c>
      <c r="V41" s="1243">
        <v>5</v>
      </c>
      <c r="W41" s="1243">
        <v>5</v>
      </c>
      <c r="X41" s="1243">
        <v>9</v>
      </c>
      <c r="Y41" s="1243"/>
      <c r="Z41" s="1271"/>
      <c r="AA41" s="503"/>
      <c r="AB41" s="503"/>
      <c r="AC41" s="503"/>
      <c r="AD41" s="503"/>
      <c r="AE41" s="503"/>
      <c r="AF41" s="503"/>
      <c r="AG41" s="503"/>
      <c r="AH41" s="503"/>
      <c r="AI41" s="503"/>
      <c r="AJ41" s="503"/>
      <c r="AK41" s="503"/>
      <c r="AL41" s="503"/>
      <c r="AM41" s="503"/>
      <c r="AN41" s="503"/>
      <c r="AO41" s="503"/>
      <c r="AP41" s="503"/>
    </row>
    <row r="42" spans="1:42" s="337" customFormat="1" ht="27.75" customHeight="1" x14ac:dyDescent="0.3">
      <c r="A42" s="1997" t="s">
        <v>209</v>
      </c>
      <c r="B42" s="266" t="s">
        <v>143</v>
      </c>
      <c r="C42" s="336">
        <v>242</v>
      </c>
      <c r="D42" s="336" t="s">
        <v>73</v>
      </c>
      <c r="E42" s="336" t="s">
        <v>73</v>
      </c>
      <c r="F42" s="336" t="s">
        <v>73</v>
      </c>
      <c r="G42" s="336" t="s">
        <v>73</v>
      </c>
      <c r="H42" s="336" t="s">
        <v>73</v>
      </c>
      <c r="I42" s="336" t="s">
        <v>73</v>
      </c>
      <c r="J42" s="336">
        <v>4</v>
      </c>
      <c r="K42" s="336">
        <v>8</v>
      </c>
      <c r="L42" s="336">
        <v>4</v>
      </c>
      <c r="M42" s="645">
        <v>18</v>
      </c>
      <c r="N42" s="2004" t="s">
        <v>209</v>
      </c>
      <c r="O42" s="1271" t="s">
        <v>143</v>
      </c>
      <c r="P42" s="1275">
        <v>27</v>
      </c>
      <c r="Q42" s="1275">
        <v>26</v>
      </c>
      <c r="R42" s="1275">
        <v>30</v>
      </c>
      <c r="S42" s="1275">
        <v>25</v>
      </c>
      <c r="T42" s="1275">
        <v>21</v>
      </c>
      <c r="U42" s="1275">
        <v>18</v>
      </c>
      <c r="V42" s="1275">
        <v>21</v>
      </c>
      <c r="W42" s="1275">
        <v>14</v>
      </c>
      <c r="X42" s="1275">
        <v>26</v>
      </c>
      <c r="Y42" s="1275"/>
      <c r="Z42" s="1271"/>
      <c r="AA42" s="503"/>
      <c r="AB42" s="503"/>
      <c r="AC42" s="503"/>
      <c r="AD42" s="503"/>
      <c r="AE42" s="503"/>
      <c r="AF42" s="503"/>
      <c r="AG42" s="503"/>
      <c r="AH42" s="503"/>
      <c r="AI42" s="503"/>
      <c r="AJ42" s="503"/>
      <c r="AK42" s="503"/>
      <c r="AL42" s="503"/>
      <c r="AM42" s="503"/>
      <c r="AN42" s="503"/>
      <c r="AO42" s="503"/>
      <c r="AP42" s="503"/>
    </row>
    <row r="43" spans="1:42" s="45" customFormat="1" ht="27.75" customHeight="1" x14ac:dyDescent="0.3">
      <c r="A43" s="1998"/>
      <c r="B43" s="217" t="s">
        <v>144</v>
      </c>
      <c r="C43" s="186">
        <v>1</v>
      </c>
      <c r="D43" s="186" t="s">
        <v>73</v>
      </c>
      <c r="E43" s="186" t="s">
        <v>73</v>
      </c>
      <c r="F43" s="186" t="s">
        <v>73</v>
      </c>
      <c r="G43" s="186" t="s">
        <v>73</v>
      </c>
      <c r="H43" s="186" t="s">
        <v>73</v>
      </c>
      <c r="I43" s="186" t="s">
        <v>73</v>
      </c>
      <c r="J43" s="186" t="s">
        <v>73</v>
      </c>
      <c r="K43" s="186" t="s">
        <v>73</v>
      </c>
      <c r="L43" s="186" t="s">
        <v>73</v>
      </c>
      <c r="M43" s="338" t="s">
        <v>73</v>
      </c>
      <c r="N43" s="2004"/>
      <c r="O43" s="1271" t="s">
        <v>144</v>
      </c>
      <c r="P43" s="1243">
        <v>1</v>
      </c>
      <c r="Q43" s="1243"/>
      <c r="R43" s="1243"/>
      <c r="S43" s="1243"/>
      <c r="T43" s="1243"/>
      <c r="U43" s="1243"/>
      <c r="V43" s="1243"/>
      <c r="W43" s="1243"/>
      <c r="X43" s="1243"/>
      <c r="Y43" s="1243"/>
      <c r="Z43" s="1271"/>
      <c r="AA43" s="503"/>
      <c r="AB43" s="503"/>
      <c r="AC43" s="503"/>
      <c r="AD43" s="503"/>
      <c r="AE43" s="503"/>
      <c r="AF43" s="503"/>
      <c r="AG43" s="503"/>
      <c r="AH43" s="503"/>
      <c r="AI43" s="503"/>
      <c r="AJ43" s="503"/>
      <c r="AK43" s="503"/>
      <c r="AL43" s="503"/>
      <c r="AM43" s="503"/>
      <c r="AN43" s="503"/>
      <c r="AO43" s="503"/>
      <c r="AP43" s="503"/>
    </row>
    <row r="44" spans="1:42" s="270" customFormat="1" ht="27.75" customHeight="1" x14ac:dyDescent="0.3">
      <c r="A44" s="1999"/>
      <c r="B44" s="267" t="s">
        <v>93</v>
      </c>
      <c r="C44" s="339">
        <v>241</v>
      </c>
      <c r="D44" s="339" t="s">
        <v>73</v>
      </c>
      <c r="E44" s="339" t="s">
        <v>73</v>
      </c>
      <c r="F44" s="339" t="s">
        <v>73</v>
      </c>
      <c r="G44" s="339" t="s">
        <v>73</v>
      </c>
      <c r="H44" s="339" t="s">
        <v>73</v>
      </c>
      <c r="I44" s="339" t="s">
        <v>73</v>
      </c>
      <c r="J44" s="339">
        <v>4</v>
      </c>
      <c r="K44" s="339">
        <v>8</v>
      </c>
      <c r="L44" s="339">
        <v>4</v>
      </c>
      <c r="M44" s="646">
        <v>18</v>
      </c>
      <c r="N44" s="2004"/>
      <c r="O44" s="1271" t="s">
        <v>93</v>
      </c>
      <c r="P44" s="1243">
        <v>26</v>
      </c>
      <c r="Q44" s="1243">
        <v>26</v>
      </c>
      <c r="R44" s="1243">
        <v>30</v>
      </c>
      <c r="S44" s="1243">
        <v>25</v>
      </c>
      <c r="T44" s="1243">
        <v>21</v>
      </c>
      <c r="U44" s="1243">
        <v>18</v>
      </c>
      <c r="V44" s="1243">
        <v>21</v>
      </c>
      <c r="W44" s="1243">
        <v>14</v>
      </c>
      <c r="X44" s="1243">
        <v>26</v>
      </c>
      <c r="Y44" s="1243"/>
      <c r="Z44" s="1271"/>
      <c r="AA44" s="503"/>
      <c r="AB44" s="503"/>
      <c r="AC44" s="503"/>
      <c r="AD44" s="503"/>
      <c r="AE44" s="503"/>
      <c r="AF44" s="503"/>
      <c r="AG44" s="503"/>
      <c r="AH44" s="503"/>
      <c r="AI44" s="503"/>
      <c r="AJ44" s="503"/>
      <c r="AK44" s="503"/>
      <c r="AL44" s="503"/>
      <c r="AM44" s="503"/>
      <c r="AN44" s="503"/>
      <c r="AO44" s="503"/>
      <c r="AP44" s="503"/>
    </row>
    <row r="45" spans="1:42" s="337" customFormat="1" ht="27.75" customHeight="1" x14ac:dyDescent="0.3">
      <c r="A45" s="1997" t="s">
        <v>344</v>
      </c>
      <c r="B45" s="266" t="s">
        <v>143</v>
      </c>
      <c r="C45" s="336">
        <v>338</v>
      </c>
      <c r="D45" s="336" t="s">
        <v>73</v>
      </c>
      <c r="E45" s="336" t="s">
        <v>73</v>
      </c>
      <c r="F45" s="336" t="s">
        <v>73</v>
      </c>
      <c r="G45" s="336" t="s">
        <v>73</v>
      </c>
      <c r="H45" s="336">
        <v>1</v>
      </c>
      <c r="I45" s="336" t="s">
        <v>73</v>
      </c>
      <c r="J45" s="336">
        <v>1</v>
      </c>
      <c r="K45" s="336" t="s">
        <v>73</v>
      </c>
      <c r="L45" s="336">
        <v>1</v>
      </c>
      <c r="M45" s="645" t="s">
        <v>73</v>
      </c>
      <c r="N45" s="2004" t="s">
        <v>344</v>
      </c>
      <c r="O45" s="1271" t="s">
        <v>143</v>
      </c>
      <c r="P45" s="1275"/>
      <c r="Q45" s="1275">
        <v>3</v>
      </c>
      <c r="R45" s="1275">
        <v>3</v>
      </c>
      <c r="S45" s="1275">
        <v>16</v>
      </c>
      <c r="T45" s="1275">
        <v>37</v>
      </c>
      <c r="U45" s="1275">
        <v>59</v>
      </c>
      <c r="V45" s="1275">
        <v>46</v>
      </c>
      <c r="W45" s="1275">
        <v>65</v>
      </c>
      <c r="X45" s="1275">
        <v>106</v>
      </c>
      <c r="Y45" s="1275"/>
      <c r="Z45" s="1271"/>
      <c r="AA45" s="503"/>
      <c r="AB45" s="503"/>
      <c r="AC45" s="503"/>
      <c r="AD45" s="503"/>
      <c r="AE45" s="503"/>
      <c r="AF45" s="503"/>
      <c r="AG45" s="503"/>
      <c r="AH45" s="503"/>
      <c r="AI45" s="503"/>
      <c r="AJ45" s="503"/>
      <c r="AK45" s="503"/>
      <c r="AL45" s="503"/>
      <c r="AM45" s="503"/>
      <c r="AN45" s="503"/>
      <c r="AO45" s="503"/>
      <c r="AP45" s="503"/>
    </row>
    <row r="46" spans="1:42" s="270" customFormat="1" ht="27.75" customHeight="1" x14ac:dyDescent="0.3">
      <c r="A46" s="1999"/>
      <c r="B46" s="267" t="s">
        <v>144</v>
      </c>
      <c r="C46" s="339">
        <v>338</v>
      </c>
      <c r="D46" s="339" t="s">
        <v>73</v>
      </c>
      <c r="E46" s="339" t="s">
        <v>73</v>
      </c>
      <c r="F46" s="339" t="s">
        <v>73</v>
      </c>
      <c r="G46" s="339" t="s">
        <v>73</v>
      </c>
      <c r="H46" s="339">
        <v>1</v>
      </c>
      <c r="I46" s="339" t="s">
        <v>73</v>
      </c>
      <c r="J46" s="339">
        <v>1</v>
      </c>
      <c r="K46" s="339" t="s">
        <v>73</v>
      </c>
      <c r="L46" s="339">
        <v>1</v>
      </c>
      <c r="M46" s="646" t="s">
        <v>73</v>
      </c>
      <c r="N46" s="2004"/>
      <c r="O46" s="1271" t="s">
        <v>144</v>
      </c>
      <c r="P46" s="1243"/>
      <c r="Q46" s="1243">
        <v>3</v>
      </c>
      <c r="R46" s="1243">
        <v>3</v>
      </c>
      <c r="S46" s="1243">
        <v>16</v>
      </c>
      <c r="T46" s="1243">
        <v>37</v>
      </c>
      <c r="U46" s="1243">
        <v>59</v>
      </c>
      <c r="V46" s="1243">
        <v>46</v>
      </c>
      <c r="W46" s="1243">
        <v>65</v>
      </c>
      <c r="X46" s="1243">
        <v>106</v>
      </c>
      <c r="Y46" s="1243"/>
      <c r="Z46" s="1271"/>
      <c r="AA46" s="503"/>
      <c r="AB46" s="503"/>
      <c r="AC46" s="503"/>
      <c r="AD46" s="503"/>
      <c r="AE46" s="503"/>
      <c r="AF46" s="503"/>
      <c r="AG46" s="503"/>
      <c r="AH46" s="503"/>
      <c r="AI46" s="503"/>
      <c r="AJ46" s="503"/>
      <c r="AK46" s="503"/>
      <c r="AL46" s="503"/>
      <c r="AM46" s="503"/>
      <c r="AN46" s="503"/>
      <c r="AO46" s="503"/>
      <c r="AP46" s="503"/>
    </row>
    <row r="47" spans="1:42" s="337" customFormat="1" ht="27.75" customHeight="1" x14ac:dyDescent="0.3">
      <c r="A47" s="1997" t="s">
        <v>345</v>
      </c>
      <c r="B47" s="266" t="s">
        <v>143</v>
      </c>
      <c r="C47" s="336">
        <v>24</v>
      </c>
      <c r="D47" s="336" t="s">
        <v>73</v>
      </c>
      <c r="E47" s="336" t="s">
        <v>73</v>
      </c>
      <c r="F47" s="336" t="s">
        <v>73</v>
      </c>
      <c r="G47" s="336" t="s">
        <v>73</v>
      </c>
      <c r="H47" s="336" t="s">
        <v>73</v>
      </c>
      <c r="I47" s="336" t="s">
        <v>73</v>
      </c>
      <c r="J47" s="336" t="s">
        <v>73</v>
      </c>
      <c r="K47" s="336">
        <v>1</v>
      </c>
      <c r="L47" s="336" t="s">
        <v>73</v>
      </c>
      <c r="M47" s="645" t="s">
        <v>73</v>
      </c>
      <c r="N47" s="2004" t="s">
        <v>345</v>
      </c>
      <c r="O47" s="1271" t="s">
        <v>143</v>
      </c>
      <c r="P47" s="1275">
        <v>1</v>
      </c>
      <c r="Q47" s="1275"/>
      <c r="R47" s="1275">
        <v>1</v>
      </c>
      <c r="S47" s="1275">
        <v>2</v>
      </c>
      <c r="T47" s="1275">
        <v>2</v>
      </c>
      <c r="U47" s="1275">
        <v>4</v>
      </c>
      <c r="V47" s="1275">
        <v>2</v>
      </c>
      <c r="W47" s="1275">
        <v>4</v>
      </c>
      <c r="X47" s="1275">
        <v>7</v>
      </c>
      <c r="Y47" s="1275"/>
      <c r="Z47" s="1271"/>
      <c r="AA47" s="503"/>
      <c r="AB47" s="503"/>
      <c r="AC47" s="503"/>
      <c r="AD47" s="503"/>
      <c r="AE47" s="503"/>
      <c r="AF47" s="503"/>
      <c r="AG47" s="503"/>
      <c r="AH47" s="503"/>
      <c r="AI47" s="503"/>
      <c r="AJ47" s="503"/>
      <c r="AK47" s="503"/>
      <c r="AL47" s="503"/>
      <c r="AM47" s="503"/>
      <c r="AN47" s="503"/>
      <c r="AO47" s="503"/>
      <c r="AP47" s="503"/>
    </row>
    <row r="48" spans="1:42" s="45" customFormat="1" ht="27.75" customHeight="1" x14ac:dyDescent="0.3">
      <c r="A48" s="1998"/>
      <c r="B48" s="217" t="s">
        <v>144</v>
      </c>
      <c r="C48" s="186">
        <v>18</v>
      </c>
      <c r="D48" s="186" t="s">
        <v>73</v>
      </c>
      <c r="E48" s="186" t="s">
        <v>73</v>
      </c>
      <c r="F48" s="186" t="s">
        <v>73</v>
      </c>
      <c r="G48" s="186" t="s">
        <v>73</v>
      </c>
      <c r="H48" s="186" t="s">
        <v>73</v>
      </c>
      <c r="I48" s="186" t="s">
        <v>73</v>
      </c>
      <c r="J48" s="186" t="s">
        <v>73</v>
      </c>
      <c r="K48" s="186" t="s">
        <v>73</v>
      </c>
      <c r="L48" s="186" t="s">
        <v>73</v>
      </c>
      <c r="M48" s="338" t="s">
        <v>73</v>
      </c>
      <c r="N48" s="2004"/>
      <c r="O48" s="1271" t="s">
        <v>144</v>
      </c>
      <c r="P48" s="1243">
        <v>1</v>
      </c>
      <c r="Q48" s="1243"/>
      <c r="R48" s="1243">
        <v>1</v>
      </c>
      <c r="S48" s="1243">
        <v>2</v>
      </c>
      <c r="T48" s="1243">
        <v>1</v>
      </c>
      <c r="U48" s="1243">
        <v>2</v>
      </c>
      <c r="V48" s="1243">
        <v>2</v>
      </c>
      <c r="W48" s="1243">
        <v>4</v>
      </c>
      <c r="X48" s="1243">
        <v>5</v>
      </c>
      <c r="Y48" s="1243"/>
      <c r="Z48" s="1271"/>
      <c r="AA48" s="503"/>
      <c r="AB48" s="503"/>
      <c r="AC48" s="503"/>
      <c r="AD48" s="503"/>
      <c r="AE48" s="503"/>
      <c r="AF48" s="503"/>
      <c r="AG48" s="503"/>
      <c r="AH48" s="503"/>
      <c r="AI48" s="503"/>
      <c r="AJ48" s="503"/>
      <c r="AK48" s="503"/>
      <c r="AL48" s="503"/>
      <c r="AM48" s="503"/>
      <c r="AN48" s="503"/>
      <c r="AO48" s="503"/>
      <c r="AP48" s="503"/>
    </row>
    <row r="49" spans="1:42" s="270" customFormat="1" ht="27.75" customHeight="1" x14ac:dyDescent="0.3">
      <c r="A49" s="1999"/>
      <c r="B49" s="267" t="s">
        <v>93</v>
      </c>
      <c r="C49" s="339">
        <v>6</v>
      </c>
      <c r="D49" s="339" t="s">
        <v>73</v>
      </c>
      <c r="E49" s="339" t="s">
        <v>73</v>
      </c>
      <c r="F49" s="339" t="s">
        <v>73</v>
      </c>
      <c r="G49" s="339" t="s">
        <v>73</v>
      </c>
      <c r="H49" s="339" t="s">
        <v>73</v>
      </c>
      <c r="I49" s="339" t="s">
        <v>73</v>
      </c>
      <c r="J49" s="339" t="s">
        <v>73</v>
      </c>
      <c r="K49" s="339">
        <v>1</v>
      </c>
      <c r="L49" s="339" t="s">
        <v>73</v>
      </c>
      <c r="M49" s="646" t="s">
        <v>73</v>
      </c>
      <c r="N49" s="2004"/>
      <c r="O49" s="1271" t="s">
        <v>93</v>
      </c>
      <c r="P49" s="1243"/>
      <c r="Q49" s="1243"/>
      <c r="R49" s="1243"/>
      <c r="S49" s="1243"/>
      <c r="T49" s="1243">
        <v>1</v>
      </c>
      <c r="U49" s="1243">
        <v>2</v>
      </c>
      <c r="V49" s="1243"/>
      <c r="W49" s="1243"/>
      <c r="X49" s="1243">
        <v>2</v>
      </c>
      <c r="Y49" s="1243"/>
      <c r="Z49" s="1271"/>
      <c r="AA49" s="503"/>
      <c r="AB49" s="503"/>
      <c r="AC49" s="503"/>
      <c r="AD49" s="503"/>
      <c r="AE49" s="503"/>
      <c r="AF49" s="503"/>
      <c r="AG49" s="503"/>
      <c r="AH49" s="503"/>
      <c r="AI49" s="503"/>
      <c r="AJ49" s="503"/>
      <c r="AK49" s="503"/>
      <c r="AL49" s="503"/>
      <c r="AM49" s="503"/>
      <c r="AN49" s="503"/>
      <c r="AO49" s="503"/>
      <c r="AP49" s="503"/>
    </row>
    <row r="50" spans="1:42" s="337" customFormat="1" ht="27.75" customHeight="1" x14ac:dyDescent="0.3">
      <c r="A50" s="2006" t="s">
        <v>346</v>
      </c>
      <c r="B50" s="266" t="s">
        <v>143</v>
      </c>
      <c r="C50" s="336">
        <v>57</v>
      </c>
      <c r="D50" s="336" t="s">
        <v>73</v>
      </c>
      <c r="E50" s="336" t="s">
        <v>73</v>
      </c>
      <c r="F50" s="336">
        <v>1</v>
      </c>
      <c r="G50" s="336">
        <v>3</v>
      </c>
      <c r="H50" s="336">
        <v>1</v>
      </c>
      <c r="I50" s="336">
        <v>1</v>
      </c>
      <c r="J50" s="336">
        <v>1</v>
      </c>
      <c r="K50" s="336">
        <v>1</v>
      </c>
      <c r="L50" s="336">
        <v>2</v>
      </c>
      <c r="M50" s="645">
        <v>2</v>
      </c>
      <c r="N50" s="2004" t="s">
        <v>362</v>
      </c>
      <c r="O50" s="1271" t="s">
        <v>143</v>
      </c>
      <c r="P50" s="1275">
        <v>2</v>
      </c>
      <c r="Q50" s="1275">
        <v>4</v>
      </c>
      <c r="R50" s="1275">
        <v>4</v>
      </c>
      <c r="S50" s="1275">
        <v>7</v>
      </c>
      <c r="T50" s="1275">
        <v>9</v>
      </c>
      <c r="U50" s="1275">
        <v>6</v>
      </c>
      <c r="V50" s="1275">
        <v>3</v>
      </c>
      <c r="W50" s="1275">
        <v>7</v>
      </c>
      <c r="X50" s="1275">
        <v>2</v>
      </c>
      <c r="Y50" s="1275">
        <v>1</v>
      </c>
      <c r="Z50" s="1271"/>
      <c r="AA50" s="503"/>
      <c r="AB50" s="503"/>
      <c r="AC50" s="503"/>
      <c r="AD50" s="503"/>
      <c r="AE50" s="503"/>
      <c r="AF50" s="503"/>
      <c r="AG50" s="503"/>
      <c r="AH50" s="503"/>
      <c r="AI50" s="503"/>
      <c r="AJ50" s="503"/>
      <c r="AK50" s="503"/>
      <c r="AL50" s="503"/>
      <c r="AM50" s="503"/>
      <c r="AN50" s="503"/>
      <c r="AO50" s="503"/>
      <c r="AP50" s="503"/>
    </row>
    <row r="51" spans="1:42" s="45" customFormat="1" ht="27.75" customHeight="1" x14ac:dyDescent="0.3">
      <c r="A51" s="2007"/>
      <c r="B51" s="217" t="s">
        <v>144</v>
      </c>
      <c r="C51" s="186">
        <v>29</v>
      </c>
      <c r="D51" s="186" t="s">
        <v>73</v>
      </c>
      <c r="E51" s="186" t="s">
        <v>73</v>
      </c>
      <c r="F51" s="186">
        <v>1</v>
      </c>
      <c r="G51" s="186">
        <v>3</v>
      </c>
      <c r="H51" s="186" t="s">
        <v>73</v>
      </c>
      <c r="I51" s="186" t="s">
        <v>73</v>
      </c>
      <c r="J51" s="186" t="s">
        <v>73</v>
      </c>
      <c r="K51" s="186" t="s">
        <v>73</v>
      </c>
      <c r="L51" s="186">
        <v>1</v>
      </c>
      <c r="M51" s="338">
        <v>1</v>
      </c>
      <c r="N51" s="2004"/>
      <c r="O51" s="1271" t="s">
        <v>144</v>
      </c>
      <c r="P51" s="1243">
        <v>1</v>
      </c>
      <c r="Q51" s="1243">
        <v>3</v>
      </c>
      <c r="R51" s="1243">
        <v>3</v>
      </c>
      <c r="S51" s="1243">
        <v>3</v>
      </c>
      <c r="T51" s="1243">
        <v>5</v>
      </c>
      <c r="U51" s="1243">
        <v>3</v>
      </c>
      <c r="V51" s="1243">
        <v>1</v>
      </c>
      <c r="W51" s="1243">
        <v>3</v>
      </c>
      <c r="X51" s="1243"/>
      <c r="Y51" s="1243">
        <v>1</v>
      </c>
      <c r="Z51" s="1271"/>
      <c r="AA51" s="503"/>
      <c r="AB51" s="503"/>
      <c r="AC51" s="503"/>
      <c r="AD51" s="503"/>
      <c r="AE51" s="503"/>
      <c r="AF51" s="503"/>
      <c r="AG51" s="503"/>
      <c r="AH51" s="503"/>
      <c r="AI51" s="503"/>
      <c r="AJ51" s="503"/>
      <c r="AK51" s="503"/>
      <c r="AL51" s="503"/>
      <c r="AM51" s="503"/>
      <c r="AN51" s="503"/>
      <c r="AO51" s="503"/>
      <c r="AP51" s="503"/>
    </row>
    <row r="52" spans="1:42" s="270" customFormat="1" ht="27.75" customHeight="1" x14ac:dyDescent="0.3">
      <c r="A52" s="2008"/>
      <c r="B52" s="267" t="s">
        <v>93</v>
      </c>
      <c r="C52" s="339">
        <v>28</v>
      </c>
      <c r="D52" s="339" t="s">
        <v>73</v>
      </c>
      <c r="E52" s="339" t="s">
        <v>73</v>
      </c>
      <c r="F52" s="339" t="s">
        <v>73</v>
      </c>
      <c r="G52" s="339" t="s">
        <v>73</v>
      </c>
      <c r="H52" s="339">
        <v>1</v>
      </c>
      <c r="I52" s="339">
        <v>1</v>
      </c>
      <c r="J52" s="339">
        <v>1</v>
      </c>
      <c r="K52" s="339">
        <v>1</v>
      </c>
      <c r="L52" s="339">
        <v>1</v>
      </c>
      <c r="M52" s="646">
        <v>1</v>
      </c>
      <c r="N52" s="2004"/>
      <c r="O52" s="1271" t="s">
        <v>93</v>
      </c>
      <c r="P52" s="1243">
        <v>1</v>
      </c>
      <c r="Q52" s="1243">
        <v>1</v>
      </c>
      <c r="R52" s="1243">
        <v>1</v>
      </c>
      <c r="S52" s="1243">
        <v>4</v>
      </c>
      <c r="T52" s="1243">
        <v>4</v>
      </c>
      <c r="U52" s="1243">
        <v>3</v>
      </c>
      <c r="V52" s="1243">
        <v>2</v>
      </c>
      <c r="W52" s="1243">
        <v>4</v>
      </c>
      <c r="X52" s="1243">
        <v>2</v>
      </c>
      <c r="Y52" s="1243"/>
      <c r="Z52" s="1271"/>
      <c r="AA52" s="503"/>
      <c r="AB52" s="503"/>
      <c r="AC52" s="503"/>
      <c r="AD52" s="503"/>
      <c r="AE52" s="503"/>
      <c r="AF52" s="503"/>
      <c r="AG52" s="503"/>
      <c r="AH52" s="503"/>
      <c r="AI52" s="503"/>
      <c r="AJ52" s="503"/>
      <c r="AK52" s="503"/>
      <c r="AL52" s="503"/>
      <c r="AM52" s="503"/>
      <c r="AN52" s="503"/>
      <c r="AO52" s="503"/>
      <c r="AP52" s="503"/>
    </row>
    <row r="53" spans="1:42" s="337" customFormat="1" ht="27.75" customHeight="1" x14ac:dyDescent="0.3">
      <c r="A53" s="1997" t="s">
        <v>198</v>
      </c>
      <c r="B53" s="266" t="s">
        <v>143</v>
      </c>
      <c r="C53" s="336">
        <v>162</v>
      </c>
      <c r="D53" s="336">
        <v>1</v>
      </c>
      <c r="E53" s="336">
        <v>2</v>
      </c>
      <c r="F53" s="336">
        <v>3</v>
      </c>
      <c r="G53" s="336">
        <v>8</v>
      </c>
      <c r="H53" s="336">
        <v>16</v>
      </c>
      <c r="I53" s="336">
        <v>7</v>
      </c>
      <c r="J53" s="336">
        <v>8</v>
      </c>
      <c r="K53" s="336">
        <v>9</v>
      </c>
      <c r="L53" s="336">
        <v>8</v>
      </c>
      <c r="M53" s="645">
        <v>6</v>
      </c>
      <c r="N53" s="2004" t="s">
        <v>198</v>
      </c>
      <c r="O53" s="1271" t="s">
        <v>143</v>
      </c>
      <c r="P53" s="1275">
        <v>9</v>
      </c>
      <c r="Q53" s="1275">
        <v>7</v>
      </c>
      <c r="R53" s="1275">
        <v>6</v>
      </c>
      <c r="S53" s="1275">
        <v>10</v>
      </c>
      <c r="T53" s="1275">
        <v>8</v>
      </c>
      <c r="U53" s="1275">
        <v>14</v>
      </c>
      <c r="V53" s="1275">
        <v>19</v>
      </c>
      <c r="W53" s="1275">
        <v>9</v>
      </c>
      <c r="X53" s="1275">
        <v>12</v>
      </c>
      <c r="Y53" s="1275"/>
      <c r="Z53" s="1271"/>
      <c r="AA53" s="503"/>
      <c r="AB53" s="503"/>
      <c r="AC53" s="503"/>
      <c r="AD53" s="503"/>
      <c r="AE53" s="503"/>
      <c r="AF53" s="503"/>
      <c r="AG53" s="503"/>
      <c r="AH53" s="503"/>
      <c r="AI53" s="503"/>
      <c r="AJ53" s="503"/>
      <c r="AK53" s="503"/>
      <c r="AL53" s="503"/>
      <c r="AM53" s="503"/>
      <c r="AN53" s="503"/>
      <c r="AO53" s="503"/>
      <c r="AP53" s="503"/>
    </row>
    <row r="54" spans="1:42" s="45" customFormat="1" ht="27.75" customHeight="1" x14ac:dyDescent="0.3">
      <c r="A54" s="1998"/>
      <c r="B54" s="217" t="s">
        <v>144</v>
      </c>
      <c r="C54" s="186">
        <v>93</v>
      </c>
      <c r="D54" s="186" t="s">
        <v>73</v>
      </c>
      <c r="E54" s="186">
        <v>1</v>
      </c>
      <c r="F54" s="186">
        <v>2</v>
      </c>
      <c r="G54" s="186">
        <v>2</v>
      </c>
      <c r="H54" s="186">
        <v>11</v>
      </c>
      <c r="I54" s="186">
        <v>5</v>
      </c>
      <c r="J54" s="186">
        <v>5</v>
      </c>
      <c r="K54" s="186">
        <v>7</v>
      </c>
      <c r="L54" s="186">
        <v>5</v>
      </c>
      <c r="M54" s="338">
        <v>4</v>
      </c>
      <c r="N54" s="2004"/>
      <c r="O54" s="1271" t="s">
        <v>144</v>
      </c>
      <c r="P54" s="1243">
        <v>3</v>
      </c>
      <c r="Q54" s="1243">
        <v>5</v>
      </c>
      <c r="R54" s="1243">
        <v>4</v>
      </c>
      <c r="S54" s="1243">
        <v>5</v>
      </c>
      <c r="T54" s="1243">
        <v>4</v>
      </c>
      <c r="U54" s="1243">
        <v>5</v>
      </c>
      <c r="V54" s="1243">
        <v>11</v>
      </c>
      <c r="W54" s="1243">
        <v>8</v>
      </c>
      <c r="X54" s="1243">
        <v>6</v>
      </c>
      <c r="Y54" s="1243"/>
      <c r="Z54" s="1271"/>
      <c r="AA54" s="503"/>
      <c r="AB54" s="503"/>
      <c r="AC54" s="503"/>
      <c r="AD54" s="503"/>
      <c r="AE54" s="503"/>
      <c r="AF54" s="503"/>
      <c r="AG54" s="503"/>
      <c r="AH54" s="503"/>
      <c r="AI54" s="503"/>
      <c r="AJ54" s="503"/>
      <c r="AK54" s="503"/>
      <c r="AL54" s="503"/>
      <c r="AM54" s="503"/>
      <c r="AN54" s="503"/>
      <c r="AO54" s="503"/>
      <c r="AP54" s="503"/>
    </row>
    <row r="55" spans="1:42" s="270" customFormat="1" ht="27.75" customHeight="1" x14ac:dyDescent="0.3">
      <c r="A55" s="1999"/>
      <c r="B55" s="267" t="s">
        <v>93</v>
      </c>
      <c r="C55" s="339">
        <v>69</v>
      </c>
      <c r="D55" s="339">
        <v>1</v>
      </c>
      <c r="E55" s="339">
        <v>1</v>
      </c>
      <c r="F55" s="339">
        <v>1</v>
      </c>
      <c r="G55" s="339">
        <v>6</v>
      </c>
      <c r="H55" s="339">
        <v>5</v>
      </c>
      <c r="I55" s="339">
        <v>2</v>
      </c>
      <c r="J55" s="339">
        <v>3</v>
      </c>
      <c r="K55" s="339">
        <v>2</v>
      </c>
      <c r="L55" s="339">
        <v>3</v>
      </c>
      <c r="M55" s="646">
        <v>2</v>
      </c>
      <c r="N55" s="2004"/>
      <c r="O55" s="1271" t="s">
        <v>93</v>
      </c>
      <c r="P55" s="1243">
        <v>6</v>
      </c>
      <c r="Q55" s="1243">
        <v>2</v>
      </c>
      <c r="R55" s="1243">
        <v>2</v>
      </c>
      <c r="S55" s="1243">
        <v>5</v>
      </c>
      <c r="T55" s="1243">
        <v>4</v>
      </c>
      <c r="U55" s="1243">
        <v>9</v>
      </c>
      <c r="V55" s="1243">
        <v>8</v>
      </c>
      <c r="W55" s="1243">
        <v>1</v>
      </c>
      <c r="X55" s="1243">
        <v>6</v>
      </c>
      <c r="Y55" s="1243"/>
      <c r="Z55" s="1271"/>
      <c r="AA55" s="503"/>
      <c r="AB55" s="503"/>
      <c r="AC55" s="503"/>
      <c r="AD55" s="503"/>
      <c r="AE55" s="503"/>
      <c r="AF55" s="503"/>
      <c r="AG55" s="503"/>
      <c r="AH55" s="503"/>
      <c r="AI55" s="503"/>
      <c r="AJ55" s="503"/>
      <c r="AK55" s="503"/>
      <c r="AL55" s="503"/>
      <c r="AM55" s="503"/>
      <c r="AN55" s="503"/>
      <c r="AO55" s="503"/>
      <c r="AP55" s="503"/>
    </row>
    <row r="56" spans="1:42" s="337" customFormat="1" ht="27.75" customHeight="1" x14ac:dyDescent="0.3">
      <c r="A56" s="1997" t="s">
        <v>200</v>
      </c>
      <c r="B56" s="266" t="s">
        <v>143</v>
      </c>
      <c r="C56" s="336">
        <v>89</v>
      </c>
      <c r="D56" s="336" t="s">
        <v>73</v>
      </c>
      <c r="E56" s="336" t="s">
        <v>73</v>
      </c>
      <c r="F56" s="336">
        <v>2</v>
      </c>
      <c r="G56" s="336">
        <v>2</v>
      </c>
      <c r="H56" s="336" t="s">
        <v>73</v>
      </c>
      <c r="I56" s="336" t="s">
        <v>73</v>
      </c>
      <c r="J56" s="336">
        <v>1</v>
      </c>
      <c r="K56" s="336">
        <v>2</v>
      </c>
      <c r="L56" s="336">
        <v>2</v>
      </c>
      <c r="M56" s="645">
        <v>5</v>
      </c>
      <c r="N56" s="2004" t="s">
        <v>200</v>
      </c>
      <c r="O56" s="1271" t="s">
        <v>143</v>
      </c>
      <c r="P56" s="1275">
        <v>3</v>
      </c>
      <c r="Q56" s="1275">
        <v>4</v>
      </c>
      <c r="R56" s="1275">
        <v>11</v>
      </c>
      <c r="S56" s="1275">
        <v>4</v>
      </c>
      <c r="T56" s="1275">
        <v>16</v>
      </c>
      <c r="U56" s="1275">
        <v>11</v>
      </c>
      <c r="V56" s="1275">
        <v>11</v>
      </c>
      <c r="W56" s="1275">
        <v>8</v>
      </c>
      <c r="X56" s="1275">
        <v>7</v>
      </c>
      <c r="Y56" s="1275"/>
      <c r="Z56" s="1271"/>
      <c r="AA56" s="503"/>
      <c r="AB56" s="503"/>
      <c r="AC56" s="503"/>
      <c r="AD56" s="503"/>
      <c r="AE56" s="503"/>
      <c r="AF56" s="503"/>
      <c r="AG56" s="503"/>
      <c r="AH56" s="503"/>
      <c r="AI56" s="503"/>
      <c r="AJ56" s="503"/>
      <c r="AK56" s="503"/>
      <c r="AL56" s="503"/>
      <c r="AM56" s="503"/>
      <c r="AN56" s="503"/>
      <c r="AO56" s="503"/>
      <c r="AP56" s="503"/>
    </row>
    <row r="57" spans="1:42" s="45" customFormat="1" ht="27.75" customHeight="1" x14ac:dyDescent="0.3">
      <c r="A57" s="1998"/>
      <c r="B57" s="217" t="s">
        <v>144</v>
      </c>
      <c r="C57" s="186">
        <v>53</v>
      </c>
      <c r="D57" s="186" t="s">
        <v>73</v>
      </c>
      <c r="E57" s="186" t="s">
        <v>73</v>
      </c>
      <c r="F57" s="186">
        <v>2</v>
      </c>
      <c r="G57" s="186">
        <v>1</v>
      </c>
      <c r="H57" s="186" t="s">
        <v>73</v>
      </c>
      <c r="I57" s="186" t="s">
        <v>73</v>
      </c>
      <c r="J57" s="186">
        <v>1</v>
      </c>
      <c r="K57" s="186">
        <v>2</v>
      </c>
      <c r="L57" s="186">
        <v>1</v>
      </c>
      <c r="M57" s="338">
        <v>3</v>
      </c>
      <c r="N57" s="2004"/>
      <c r="O57" s="1271" t="s">
        <v>144</v>
      </c>
      <c r="P57" s="1243"/>
      <c r="Q57" s="1243">
        <v>1</v>
      </c>
      <c r="R57" s="1243">
        <v>7</v>
      </c>
      <c r="S57" s="1243">
        <v>3</v>
      </c>
      <c r="T57" s="1243">
        <v>13</v>
      </c>
      <c r="U57" s="1243">
        <v>5</v>
      </c>
      <c r="V57" s="1243">
        <v>5</v>
      </c>
      <c r="W57" s="1243">
        <v>5</v>
      </c>
      <c r="X57" s="1243">
        <v>4</v>
      </c>
      <c r="Y57" s="1243"/>
      <c r="Z57" s="1271"/>
      <c r="AA57" s="503"/>
      <c r="AB57" s="503"/>
      <c r="AC57" s="503"/>
      <c r="AD57" s="503"/>
      <c r="AE57" s="503"/>
      <c r="AF57" s="503"/>
      <c r="AG57" s="503"/>
      <c r="AH57" s="503"/>
      <c r="AI57" s="503"/>
      <c r="AJ57" s="503"/>
      <c r="AK57" s="503"/>
      <c r="AL57" s="503"/>
      <c r="AM57" s="503"/>
      <c r="AN57" s="503"/>
      <c r="AO57" s="503"/>
      <c r="AP57" s="503"/>
    </row>
    <row r="58" spans="1:42" s="270" customFormat="1" ht="27.75" customHeight="1" x14ac:dyDescent="0.3">
      <c r="A58" s="1999"/>
      <c r="B58" s="267" t="s">
        <v>93</v>
      </c>
      <c r="C58" s="339">
        <v>36</v>
      </c>
      <c r="D58" s="339" t="s">
        <v>73</v>
      </c>
      <c r="E58" s="339" t="s">
        <v>73</v>
      </c>
      <c r="F58" s="339" t="s">
        <v>73</v>
      </c>
      <c r="G58" s="339">
        <v>1</v>
      </c>
      <c r="H58" s="339" t="s">
        <v>73</v>
      </c>
      <c r="I58" s="339" t="s">
        <v>73</v>
      </c>
      <c r="J58" s="339" t="s">
        <v>73</v>
      </c>
      <c r="K58" s="339" t="s">
        <v>73</v>
      </c>
      <c r="L58" s="339">
        <v>1</v>
      </c>
      <c r="M58" s="646">
        <v>2</v>
      </c>
      <c r="N58" s="2004"/>
      <c r="O58" s="1271" t="s">
        <v>93</v>
      </c>
      <c r="P58" s="1243">
        <v>3</v>
      </c>
      <c r="Q58" s="1243">
        <v>3</v>
      </c>
      <c r="R58" s="1243">
        <v>4</v>
      </c>
      <c r="S58" s="1243">
        <v>1</v>
      </c>
      <c r="T58" s="1243">
        <v>3</v>
      </c>
      <c r="U58" s="1243">
        <v>6</v>
      </c>
      <c r="V58" s="1243">
        <v>6</v>
      </c>
      <c r="W58" s="1243">
        <v>3</v>
      </c>
      <c r="X58" s="1243">
        <v>3</v>
      </c>
      <c r="Y58" s="1243"/>
      <c r="Z58" s="1271"/>
      <c r="AA58" s="503"/>
      <c r="AB58" s="503"/>
      <c r="AC58" s="503"/>
      <c r="AD58" s="503"/>
      <c r="AE58" s="503"/>
      <c r="AF58" s="503"/>
      <c r="AG58" s="503"/>
      <c r="AH58" s="503"/>
      <c r="AI58" s="503"/>
      <c r="AJ58" s="503"/>
      <c r="AK58" s="503"/>
      <c r="AL58" s="503"/>
      <c r="AM58" s="503"/>
      <c r="AN58" s="503"/>
      <c r="AO58" s="503"/>
      <c r="AP58" s="503"/>
    </row>
    <row r="59" spans="1:42" s="337" customFormat="1" ht="27.75" customHeight="1" x14ac:dyDescent="0.3">
      <c r="A59" s="2009" t="s">
        <v>413</v>
      </c>
      <c r="B59" s="266" t="s">
        <v>143</v>
      </c>
      <c r="C59" s="336">
        <v>30</v>
      </c>
      <c r="D59" s="336" t="s">
        <v>73</v>
      </c>
      <c r="E59" s="336" t="s">
        <v>73</v>
      </c>
      <c r="F59" s="336" t="s">
        <v>73</v>
      </c>
      <c r="G59" s="336" t="s">
        <v>73</v>
      </c>
      <c r="H59" s="336" t="s">
        <v>73</v>
      </c>
      <c r="I59" s="336" t="s">
        <v>73</v>
      </c>
      <c r="J59" s="336" t="s">
        <v>73</v>
      </c>
      <c r="K59" s="336">
        <v>1</v>
      </c>
      <c r="L59" s="336">
        <v>2</v>
      </c>
      <c r="M59" s="645" t="s">
        <v>73</v>
      </c>
      <c r="N59" s="2016" t="s">
        <v>347</v>
      </c>
      <c r="O59" s="1271" t="s">
        <v>143</v>
      </c>
      <c r="P59" s="1275">
        <v>2</v>
      </c>
      <c r="Q59" s="1275">
        <v>2</v>
      </c>
      <c r="R59" s="1275">
        <v>2</v>
      </c>
      <c r="S59" s="1275">
        <v>1</v>
      </c>
      <c r="T59" s="1275">
        <v>3</v>
      </c>
      <c r="U59" s="1275">
        <v>5</v>
      </c>
      <c r="V59" s="1275">
        <v>4</v>
      </c>
      <c r="W59" s="1275"/>
      <c r="X59" s="1275">
        <v>8</v>
      </c>
      <c r="Y59" s="1275"/>
      <c r="Z59" s="1271"/>
      <c r="AA59" s="503"/>
      <c r="AB59" s="503"/>
      <c r="AC59" s="503"/>
      <c r="AD59" s="503"/>
      <c r="AE59" s="503"/>
      <c r="AF59" s="503"/>
      <c r="AG59" s="503"/>
      <c r="AH59" s="503"/>
      <c r="AI59" s="503"/>
      <c r="AJ59" s="503"/>
      <c r="AK59" s="503"/>
      <c r="AL59" s="503"/>
      <c r="AM59" s="503"/>
      <c r="AN59" s="503"/>
      <c r="AO59" s="503"/>
      <c r="AP59" s="503"/>
    </row>
    <row r="60" spans="1:42" s="45" customFormat="1" ht="27.75" customHeight="1" x14ac:dyDescent="0.3">
      <c r="A60" s="2010"/>
      <c r="B60" s="217" t="s">
        <v>144</v>
      </c>
      <c r="C60" s="186">
        <v>19</v>
      </c>
      <c r="D60" s="186" t="s">
        <v>73</v>
      </c>
      <c r="E60" s="186" t="s">
        <v>73</v>
      </c>
      <c r="F60" s="186" t="s">
        <v>73</v>
      </c>
      <c r="G60" s="186" t="s">
        <v>73</v>
      </c>
      <c r="H60" s="186" t="s">
        <v>73</v>
      </c>
      <c r="I60" s="186" t="s">
        <v>73</v>
      </c>
      <c r="J60" s="186" t="s">
        <v>73</v>
      </c>
      <c r="K60" s="186">
        <v>1</v>
      </c>
      <c r="L60" s="186" t="s">
        <v>73</v>
      </c>
      <c r="M60" s="338" t="s">
        <v>73</v>
      </c>
      <c r="N60" s="2016"/>
      <c r="O60" s="1271" t="s">
        <v>144</v>
      </c>
      <c r="P60" s="1243"/>
      <c r="Q60" s="1243">
        <v>1</v>
      </c>
      <c r="R60" s="1243">
        <v>2</v>
      </c>
      <c r="S60" s="1243">
        <v>1</v>
      </c>
      <c r="T60" s="1243">
        <v>3</v>
      </c>
      <c r="U60" s="1243">
        <v>3</v>
      </c>
      <c r="V60" s="1243">
        <v>3</v>
      </c>
      <c r="W60" s="1243"/>
      <c r="X60" s="1243">
        <v>5</v>
      </c>
      <c r="Y60" s="1243"/>
      <c r="Z60" s="1271"/>
      <c r="AA60" s="503"/>
      <c r="AB60" s="503"/>
      <c r="AC60" s="503"/>
      <c r="AD60" s="503"/>
      <c r="AE60" s="503"/>
      <c r="AF60" s="503"/>
      <c r="AG60" s="503"/>
      <c r="AH60" s="503"/>
      <c r="AI60" s="503"/>
      <c r="AJ60" s="503"/>
      <c r="AK60" s="503"/>
      <c r="AL60" s="503"/>
      <c r="AM60" s="503"/>
      <c r="AN60" s="503"/>
      <c r="AO60" s="503"/>
      <c r="AP60" s="503"/>
    </row>
    <row r="61" spans="1:42" s="270" customFormat="1" ht="27.75" customHeight="1" x14ac:dyDescent="0.3">
      <c r="A61" s="2011"/>
      <c r="B61" s="267" t="s">
        <v>93</v>
      </c>
      <c r="C61" s="339">
        <v>11</v>
      </c>
      <c r="D61" s="339" t="s">
        <v>73</v>
      </c>
      <c r="E61" s="339" t="s">
        <v>73</v>
      </c>
      <c r="F61" s="339" t="s">
        <v>73</v>
      </c>
      <c r="G61" s="339" t="s">
        <v>73</v>
      </c>
      <c r="H61" s="339" t="s">
        <v>73</v>
      </c>
      <c r="I61" s="339" t="s">
        <v>73</v>
      </c>
      <c r="J61" s="339" t="s">
        <v>73</v>
      </c>
      <c r="K61" s="339" t="s">
        <v>73</v>
      </c>
      <c r="L61" s="339">
        <v>2</v>
      </c>
      <c r="M61" s="646" t="s">
        <v>73</v>
      </c>
      <c r="N61" s="2016"/>
      <c r="O61" s="1271" t="s">
        <v>93</v>
      </c>
      <c r="P61" s="1243">
        <v>2</v>
      </c>
      <c r="Q61" s="1243">
        <v>1</v>
      </c>
      <c r="R61" s="1243"/>
      <c r="S61" s="1243"/>
      <c r="T61" s="1243"/>
      <c r="U61" s="1243">
        <v>2</v>
      </c>
      <c r="V61" s="1243">
        <v>1</v>
      </c>
      <c r="W61" s="1243"/>
      <c r="X61" s="1243">
        <v>3</v>
      </c>
      <c r="Y61" s="1243"/>
      <c r="Z61" s="1271"/>
      <c r="AA61" s="503"/>
      <c r="AB61" s="503"/>
      <c r="AC61" s="503"/>
      <c r="AD61" s="503"/>
      <c r="AE61" s="503"/>
      <c r="AF61" s="503"/>
      <c r="AG61" s="503"/>
      <c r="AH61" s="503"/>
      <c r="AI61" s="503"/>
      <c r="AJ61" s="503"/>
      <c r="AK61" s="503"/>
      <c r="AL61" s="503"/>
      <c r="AM61" s="503"/>
      <c r="AN61" s="503"/>
      <c r="AO61" s="503"/>
      <c r="AP61" s="503"/>
    </row>
    <row r="62" spans="1:42" s="337" customFormat="1" ht="27.75" customHeight="1" x14ac:dyDescent="0.3">
      <c r="A62" s="1997" t="s">
        <v>352</v>
      </c>
      <c r="B62" s="266" t="s">
        <v>143</v>
      </c>
      <c r="C62" s="336">
        <v>60</v>
      </c>
      <c r="D62" s="336" t="s">
        <v>73</v>
      </c>
      <c r="E62" s="336" t="s">
        <v>73</v>
      </c>
      <c r="F62" s="336" t="s">
        <v>73</v>
      </c>
      <c r="G62" s="336" t="s">
        <v>73</v>
      </c>
      <c r="H62" s="336" t="s">
        <v>73</v>
      </c>
      <c r="I62" s="336" t="s">
        <v>73</v>
      </c>
      <c r="J62" s="336" t="s">
        <v>73</v>
      </c>
      <c r="K62" s="336">
        <v>1</v>
      </c>
      <c r="L62" s="336" t="s">
        <v>73</v>
      </c>
      <c r="M62" s="645" t="s">
        <v>73</v>
      </c>
      <c r="N62" s="2004" t="s">
        <v>352</v>
      </c>
      <c r="O62" s="1271" t="s">
        <v>143</v>
      </c>
      <c r="P62" s="1275">
        <v>2</v>
      </c>
      <c r="Q62" s="1275">
        <v>7</v>
      </c>
      <c r="R62" s="1275">
        <v>6</v>
      </c>
      <c r="S62" s="1275">
        <v>4</v>
      </c>
      <c r="T62" s="1275">
        <v>5</v>
      </c>
      <c r="U62" s="1275">
        <v>12</v>
      </c>
      <c r="V62" s="1275">
        <v>12</v>
      </c>
      <c r="W62" s="1275">
        <v>5</v>
      </c>
      <c r="X62" s="1275">
        <v>6</v>
      </c>
      <c r="Y62" s="1275"/>
      <c r="Z62" s="1271"/>
      <c r="AA62" s="503"/>
      <c r="AB62" s="503"/>
      <c r="AC62" s="503"/>
      <c r="AD62" s="503"/>
      <c r="AE62" s="503"/>
      <c r="AF62" s="503"/>
      <c r="AG62" s="503"/>
      <c r="AH62" s="503"/>
      <c r="AI62" s="503"/>
      <c r="AJ62" s="503"/>
      <c r="AK62" s="503"/>
      <c r="AL62" s="503"/>
      <c r="AM62" s="503"/>
      <c r="AN62" s="503"/>
      <c r="AO62" s="503"/>
      <c r="AP62" s="503"/>
    </row>
    <row r="63" spans="1:42" s="45" customFormat="1" ht="27.75" customHeight="1" x14ac:dyDescent="0.3">
      <c r="A63" s="1998"/>
      <c r="B63" s="217" t="s">
        <v>144</v>
      </c>
      <c r="C63" s="186">
        <v>30</v>
      </c>
      <c r="D63" s="186" t="s">
        <v>73</v>
      </c>
      <c r="E63" s="186" t="s">
        <v>73</v>
      </c>
      <c r="F63" s="186" t="s">
        <v>73</v>
      </c>
      <c r="G63" s="186" t="s">
        <v>73</v>
      </c>
      <c r="H63" s="186" t="s">
        <v>73</v>
      </c>
      <c r="I63" s="186" t="s">
        <v>73</v>
      </c>
      <c r="J63" s="186" t="s">
        <v>73</v>
      </c>
      <c r="K63" s="186" t="s">
        <v>73</v>
      </c>
      <c r="L63" s="186" t="s">
        <v>73</v>
      </c>
      <c r="M63" s="338" t="s">
        <v>73</v>
      </c>
      <c r="N63" s="2004"/>
      <c r="O63" s="1271" t="s">
        <v>144</v>
      </c>
      <c r="P63" s="1243">
        <v>1</v>
      </c>
      <c r="Q63" s="1243">
        <v>4</v>
      </c>
      <c r="R63" s="1243">
        <v>4</v>
      </c>
      <c r="S63" s="1243">
        <v>1</v>
      </c>
      <c r="T63" s="1243">
        <v>2</v>
      </c>
      <c r="U63" s="1243">
        <v>5</v>
      </c>
      <c r="V63" s="1243">
        <v>7</v>
      </c>
      <c r="W63" s="1243">
        <v>3</v>
      </c>
      <c r="X63" s="1243">
        <v>3</v>
      </c>
      <c r="Y63" s="1243"/>
      <c r="Z63" s="1271"/>
      <c r="AA63" s="503"/>
      <c r="AB63" s="503"/>
      <c r="AC63" s="503"/>
      <c r="AD63" s="503"/>
      <c r="AE63" s="503"/>
      <c r="AF63" s="503"/>
      <c r="AG63" s="503"/>
      <c r="AH63" s="503"/>
      <c r="AI63" s="503"/>
      <c r="AJ63" s="503"/>
      <c r="AK63" s="503"/>
      <c r="AL63" s="503"/>
      <c r="AM63" s="503"/>
      <c r="AN63" s="503"/>
      <c r="AO63" s="503"/>
      <c r="AP63" s="503"/>
    </row>
    <row r="64" spans="1:42" s="270" customFormat="1" ht="27.75" customHeight="1" x14ac:dyDescent="0.3">
      <c r="A64" s="1999"/>
      <c r="B64" s="267" t="s">
        <v>93</v>
      </c>
      <c r="C64" s="339">
        <v>30</v>
      </c>
      <c r="D64" s="339" t="s">
        <v>73</v>
      </c>
      <c r="E64" s="339" t="s">
        <v>73</v>
      </c>
      <c r="F64" s="339" t="s">
        <v>73</v>
      </c>
      <c r="G64" s="339" t="s">
        <v>73</v>
      </c>
      <c r="H64" s="339" t="s">
        <v>73</v>
      </c>
      <c r="I64" s="339" t="s">
        <v>73</v>
      </c>
      <c r="J64" s="339" t="s">
        <v>73</v>
      </c>
      <c r="K64" s="339">
        <v>1</v>
      </c>
      <c r="L64" s="339" t="s">
        <v>73</v>
      </c>
      <c r="M64" s="646" t="s">
        <v>73</v>
      </c>
      <c r="N64" s="2004"/>
      <c r="O64" s="1271" t="s">
        <v>93</v>
      </c>
      <c r="P64" s="1243">
        <v>1</v>
      </c>
      <c r="Q64" s="1243">
        <v>3</v>
      </c>
      <c r="R64" s="1243">
        <v>2</v>
      </c>
      <c r="S64" s="1243">
        <v>3</v>
      </c>
      <c r="T64" s="1243">
        <v>3</v>
      </c>
      <c r="U64" s="1243">
        <v>7</v>
      </c>
      <c r="V64" s="1243">
        <v>5</v>
      </c>
      <c r="W64" s="1243">
        <v>2</v>
      </c>
      <c r="X64" s="1243">
        <v>3</v>
      </c>
      <c r="Y64" s="1243"/>
      <c r="Z64" s="1271"/>
      <c r="AA64" s="503"/>
      <c r="AB64" s="503"/>
      <c r="AC64" s="503"/>
      <c r="AD64" s="503"/>
      <c r="AE64" s="503"/>
      <c r="AF64" s="503"/>
      <c r="AG64" s="503"/>
      <c r="AH64" s="503"/>
      <c r="AI64" s="503"/>
      <c r="AJ64" s="503"/>
      <c r="AK64" s="503"/>
      <c r="AL64" s="503"/>
      <c r="AM64" s="503"/>
      <c r="AN64" s="503"/>
      <c r="AO64" s="503"/>
      <c r="AP64" s="503"/>
    </row>
    <row r="65" spans="1:42" s="45" customFormat="1" ht="27.75" customHeight="1" x14ac:dyDescent="0.3">
      <c r="A65" s="1998" t="s">
        <v>622</v>
      </c>
      <c r="B65" s="217" t="s">
        <v>143</v>
      </c>
      <c r="C65" s="186">
        <v>468</v>
      </c>
      <c r="D65" s="186">
        <v>1</v>
      </c>
      <c r="E65" s="186" t="s">
        <v>73</v>
      </c>
      <c r="F65" s="186">
        <v>2</v>
      </c>
      <c r="G65" s="186">
        <v>1</v>
      </c>
      <c r="H65" s="186">
        <v>9</v>
      </c>
      <c r="I65" s="186">
        <v>10</v>
      </c>
      <c r="J65" s="186">
        <v>5</v>
      </c>
      <c r="K65" s="186">
        <v>6</v>
      </c>
      <c r="L65" s="186">
        <v>11</v>
      </c>
      <c r="M65" s="338">
        <v>18</v>
      </c>
      <c r="N65" s="2004" t="s">
        <v>206</v>
      </c>
      <c r="O65" s="1271" t="s">
        <v>143</v>
      </c>
      <c r="P65" s="1275">
        <v>25</v>
      </c>
      <c r="Q65" s="1275">
        <v>31</v>
      </c>
      <c r="R65" s="1275">
        <v>34</v>
      </c>
      <c r="S65" s="1275">
        <v>39</v>
      </c>
      <c r="T65" s="1275">
        <v>61</v>
      </c>
      <c r="U65" s="1275">
        <v>50</v>
      </c>
      <c r="V65" s="1275">
        <v>64</v>
      </c>
      <c r="W65" s="1275">
        <v>52</v>
      </c>
      <c r="X65" s="1275">
        <v>49</v>
      </c>
      <c r="Y65" s="1275"/>
      <c r="Z65" s="1271"/>
      <c r="AA65" s="503"/>
      <c r="AB65" s="503"/>
      <c r="AC65" s="503"/>
      <c r="AD65" s="503"/>
      <c r="AE65" s="503"/>
      <c r="AF65" s="503"/>
      <c r="AG65" s="503"/>
      <c r="AH65" s="503"/>
      <c r="AI65" s="503"/>
      <c r="AJ65" s="503"/>
      <c r="AK65" s="503"/>
      <c r="AL65" s="503"/>
      <c r="AM65" s="503"/>
      <c r="AN65" s="503"/>
      <c r="AO65" s="503"/>
      <c r="AP65" s="503"/>
    </row>
    <row r="66" spans="1:42" s="45" customFormat="1" ht="27.75" customHeight="1" x14ac:dyDescent="0.3">
      <c r="A66" s="1998"/>
      <c r="B66" s="217" t="s">
        <v>144</v>
      </c>
      <c r="C66" s="186">
        <v>239</v>
      </c>
      <c r="D66" s="186">
        <v>1</v>
      </c>
      <c r="E66" s="186" t="s">
        <v>73</v>
      </c>
      <c r="F66" s="186">
        <v>1</v>
      </c>
      <c r="G66" s="186" t="s">
        <v>73</v>
      </c>
      <c r="H66" s="186">
        <v>6</v>
      </c>
      <c r="I66" s="186">
        <v>9</v>
      </c>
      <c r="J66" s="186">
        <v>3</v>
      </c>
      <c r="K66" s="186">
        <v>1</v>
      </c>
      <c r="L66" s="186">
        <v>3</v>
      </c>
      <c r="M66" s="338">
        <v>9</v>
      </c>
      <c r="N66" s="2004"/>
      <c r="O66" s="1271" t="s">
        <v>144</v>
      </c>
      <c r="P66" s="1243">
        <v>12</v>
      </c>
      <c r="Q66" s="1243">
        <v>17</v>
      </c>
      <c r="R66" s="1243">
        <v>18</v>
      </c>
      <c r="S66" s="1243">
        <v>22</v>
      </c>
      <c r="T66" s="1243">
        <v>29</v>
      </c>
      <c r="U66" s="1243">
        <v>23</v>
      </c>
      <c r="V66" s="1243">
        <v>36</v>
      </c>
      <c r="W66" s="1243">
        <v>28</v>
      </c>
      <c r="X66" s="1243">
        <v>21</v>
      </c>
      <c r="Y66" s="1243"/>
      <c r="Z66" s="1271"/>
      <c r="AA66" s="503"/>
      <c r="AB66" s="503"/>
      <c r="AC66" s="503"/>
      <c r="AD66" s="503"/>
      <c r="AE66" s="503"/>
      <c r="AF66" s="503"/>
      <c r="AG66" s="503"/>
      <c r="AH66" s="503"/>
      <c r="AI66" s="503"/>
      <c r="AJ66" s="503"/>
      <c r="AK66" s="503"/>
      <c r="AL66" s="503"/>
      <c r="AM66" s="503"/>
      <c r="AN66" s="503"/>
      <c r="AO66" s="503"/>
      <c r="AP66" s="503"/>
    </row>
    <row r="67" spans="1:42" s="341" customFormat="1" ht="27.75" customHeight="1" thickBot="1" x14ac:dyDescent="0.35">
      <c r="A67" s="2005"/>
      <c r="B67" s="220" t="s">
        <v>93</v>
      </c>
      <c r="C67" s="340">
        <v>229</v>
      </c>
      <c r="D67" s="340" t="s">
        <v>73</v>
      </c>
      <c r="E67" s="340" t="s">
        <v>73</v>
      </c>
      <c r="F67" s="340">
        <v>1</v>
      </c>
      <c r="G67" s="340">
        <v>1</v>
      </c>
      <c r="H67" s="340">
        <v>3</v>
      </c>
      <c r="I67" s="340">
        <v>1</v>
      </c>
      <c r="J67" s="340">
        <v>2</v>
      </c>
      <c r="K67" s="340">
        <v>5</v>
      </c>
      <c r="L67" s="340">
        <v>8</v>
      </c>
      <c r="M67" s="647">
        <v>9</v>
      </c>
      <c r="N67" s="2004"/>
      <c r="O67" s="1271" t="s">
        <v>93</v>
      </c>
      <c r="P67" s="1243">
        <v>13</v>
      </c>
      <c r="Q67" s="1243">
        <v>14</v>
      </c>
      <c r="R67" s="1243">
        <v>16</v>
      </c>
      <c r="S67" s="1243">
        <v>17</v>
      </c>
      <c r="T67" s="1243">
        <v>32</v>
      </c>
      <c r="U67" s="1243">
        <v>27</v>
      </c>
      <c r="V67" s="1243">
        <v>28</v>
      </c>
      <c r="W67" s="1243">
        <v>24</v>
      </c>
      <c r="X67" s="1243">
        <v>28</v>
      </c>
      <c r="Y67" s="1243"/>
      <c r="Z67" s="1271"/>
      <c r="AA67" s="503"/>
      <c r="AB67" s="503"/>
      <c r="AC67" s="503"/>
      <c r="AD67" s="503"/>
      <c r="AE67" s="503"/>
      <c r="AF67" s="503"/>
      <c r="AG67" s="503"/>
      <c r="AH67" s="503"/>
      <c r="AI67" s="503"/>
      <c r="AJ67" s="503"/>
      <c r="AK67" s="503"/>
      <c r="AL67" s="503"/>
      <c r="AM67" s="503"/>
      <c r="AN67" s="503"/>
      <c r="AO67" s="503"/>
      <c r="AP67" s="503"/>
    </row>
    <row r="68" spans="1:42" ht="27.75" customHeight="1" thickTop="1" x14ac:dyDescent="0.4">
      <c r="A68" s="228" t="s">
        <v>363</v>
      </c>
      <c r="B68" s="222"/>
      <c r="C68" s="221"/>
      <c r="D68" s="221"/>
      <c r="E68" s="221"/>
      <c r="F68" s="221"/>
      <c r="G68" s="221"/>
      <c r="H68" s="221"/>
      <c r="I68" s="221"/>
      <c r="J68" s="221"/>
      <c r="K68" s="221"/>
      <c r="L68" s="221"/>
      <c r="M68" s="221"/>
      <c r="N68" s="1271" t="s">
        <v>363</v>
      </c>
      <c r="O68" s="1271"/>
      <c r="P68" s="1271"/>
      <c r="Q68" s="1271"/>
      <c r="R68" s="1271"/>
      <c r="S68" s="1271"/>
      <c r="T68" s="1271"/>
      <c r="U68" s="1271"/>
      <c r="V68" s="1271"/>
      <c r="W68" s="1271"/>
      <c r="X68" s="1271"/>
      <c r="Y68" s="1271"/>
      <c r="Z68" s="1271"/>
    </row>
    <row r="69" spans="1:42" ht="27.75" customHeight="1" x14ac:dyDescent="0.4">
      <c r="A69" s="228" t="s">
        <v>350</v>
      </c>
      <c r="B69" s="222"/>
      <c r="C69" s="221"/>
      <c r="D69" s="221"/>
      <c r="E69" s="221"/>
      <c r="F69" s="221"/>
      <c r="G69" s="221"/>
      <c r="H69" s="221"/>
      <c r="I69" s="221"/>
      <c r="J69" s="221"/>
      <c r="K69" s="221"/>
      <c r="L69" s="221"/>
      <c r="M69" s="221"/>
      <c r="N69" s="1271" t="s">
        <v>350</v>
      </c>
      <c r="O69" s="1271"/>
      <c r="P69" s="1271"/>
      <c r="Q69" s="1271"/>
      <c r="R69" s="1271"/>
      <c r="S69" s="1271"/>
      <c r="T69" s="1271"/>
      <c r="U69" s="1271"/>
      <c r="V69" s="1271"/>
      <c r="W69" s="1271"/>
      <c r="X69" s="1271"/>
      <c r="Y69" s="1271"/>
      <c r="Z69" s="1271"/>
    </row>
    <row r="70" spans="1:42" ht="22.8" x14ac:dyDescent="0.4">
      <c r="A70" s="228"/>
      <c r="B70" s="223"/>
      <c r="C70" s="221"/>
      <c r="D70" s="221"/>
      <c r="E70" s="221"/>
      <c r="F70" s="221"/>
      <c r="G70" s="221"/>
      <c r="H70" s="221"/>
      <c r="I70" s="221"/>
      <c r="J70" s="221"/>
      <c r="K70" s="221"/>
      <c r="L70" s="221"/>
      <c r="M70" s="221"/>
    </row>
  </sheetData>
  <mergeCells count="56">
    <mergeCell ref="A1:M1"/>
    <mergeCell ref="N56:N58"/>
    <mergeCell ref="N53:N55"/>
    <mergeCell ref="N50:N52"/>
    <mergeCell ref="N65:N67"/>
    <mergeCell ref="N62:N64"/>
    <mergeCell ref="N59:N61"/>
    <mergeCell ref="N40:N41"/>
    <mergeCell ref="N34:N35"/>
    <mergeCell ref="N32:N33"/>
    <mergeCell ref="N47:N49"/>
    <mergeCell ref="N45:N46"/>
    <mergeCell ref="N42:N44"/>
    <mergeCell ref="N20:N22"/>
    <mergeCell ref="N17:N19"/>
    <mergeCell ref="N14:N16"/>
    <mergeCell ref="A23:A25"/>
    <mergeCell ref="A26:A28"/>
    <mergeCell ref="A29:A31"/>
    <mergeCell ref="A36:M36"/>
    <mergeCell ref="A38:A39"/>
    <mergeCell ref="B38:B39"/>
    <mergeCell ref="C38:C39"/>
    <mergeCell ref="D38:M38"/>
    <mergeCell ref="N11:N13"/>
    <mergeCell ref="A65:A67"/>
    <mergeCell ref="A50:A52"/>
    <mergeCell ref="A53:A55"/>
    <mergeCell ref="A56:A58"/>
    <mergeCell ref="A42:A44"/>
    <mergeCell ref="A45:A46"/>
    <mergeCell ref="A47:A49"/>
    <mergeCell ref="N29:N31"/>
    <mergeCell ref="N26:N28"/>
    <mergeCell ref="N23:N25"/>
    <mergeCell ref="A59:A61"/>
    <mergeCell ref="A62:A64"/>
    <mergeCell ref="A32:A33"/>
    <mergeCell ref="A34:A35"/>
    <mergeCell ref="A40:A41"/>
    <mergeCell ref="N38:N39"/>
    <mergeCell ref="O38:O39"/>
    <mergeCell ref="O3:O4"/>
    <mergeCell ref="A3:A4"/>
    <mergeCell ref="B3:B4"/>
    <mergeCell ref="C3:C4"/>
    <mergeCell ref="D3:M3"/>
    <mergeCell ref="N3:N4"/>
    <mergeCell ref="A14:A16"/>
    <mergeCell ref="A17:A19"/>
    <mergeCell ref="A20:A22"/>
    <mergeCell ref="A5:A7"/>
    <mergeCell ref="N5:N7"/>
    <mergeCell ref="A8:A10"/>
    <mergeCell ref="N8:N10"/>
    <mergeCell ref="A11:A13"/>
  </mergeCells>
  <pageMargins left="0.70866141732283472" right="0.70866141732283472" top="0.74803149606299213" bottom="0.74803149606299213" header="0.31496062992125984" footer="0.31496062992125984"/>
  <pageSetup scale="52" orientation="landscape" r:id="rId1"/>
  <headerFooter>
    <oddFooter>&amp;C25</oddFooter>
  </headerFooter>
  <rowBreaks count="1" manualBreakCount="1">
    <brk id="35" max="12" man="1"/>
  </rowBreaks>
  <colBreaks count="1" manualBreakCount="1">
    <brk id="1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G44"/>
  <sheetViews>
    <sheetView view="pageBreakPreview" topLeftCell="A34" zoomScaleNormal="100" zoomScaleSheetLayoutView="100" zoomScalePageLayoutView="70" workbookViewId="0">
      <selection activeCell="G17" sqref="G17"/>
    </sheetView>
  </sheetViews>
  <sheetFormatPr baseColWidth="10" defaultColWidth="11.44140625" defaultRowHeight="13.8" x14ac:dyDescent="0.25"/>
  <cols>
    <col min="1" max="6" width="11.44140625" style="3"/>
    <col min="7" max="7" width="25" style="3" customWidth="1"/>
    <col min="8" max="16384" width="11.44140625" style="3"/>
  </cols>
  <sheetData>
    <row r="1" spans="1:7" ht="42" customHeight="1" x14ac:dyDescent="0.25">
      <c r="A1" s="1526" t="s">
        <v>14</v>
      </c>
      <c r="B1" s="1526"/>
      <c r="C1" s="1526"/>
      <c r="D1" s="1526"/>
      <c r="E1" s="1526"/>
      <c r="F1" s="1526"/>
      <c r="G1" s="1526"/>
    </row>
    <row r="2" spans="1:7" ht="17.399999999999999" x14ac:dyDescent="0.25">
      <c r="A2" s="1527" t="s">
        <v>602</v>
      </c>
      <c r="B2" s="1527"/>
      <c r="C2" s="1527"/>
      <c r="D2" s="1527"/>
      <c r="E2" s="1527"/>
      <c r="F2" s="1527"/>
      <c r="G2" s="1527"/>
    </row>
    <row r="3" spans="1:7" ht="17.399999999999999" x14ac:dyDescent="0.25">
      <c r="A3" s="1531" t="s">
        <v>578</v>
      </c>
      <c r="B3" s="1531"/>
      <c r="C3" s="1531"/>
      <c r="D3" s="1531"/>
      <c r="E3" s="1531"/>
      <c r="F3" s="1531"/>
      <c r="G3" s="1531"/>
    </row>
    <row r="4" spans="1:7" ht="8.25" customHeight="1" x14ac:dyDescent="0.35">
      <c r="A4" s="98"/>
      <c r="B4" s="99"/>
      <c r="C4" s="99"/>
      <c r="D4" s="99"/>
      <c r="E4" s="99"/>
      <c r="F4" s="99"/>
      <c r="G4" s="99"/>
    </row>
    <row r="5" spans="1:7" ht="22.5" customHeight="1" x14ac:dyDescent="0.25">
      <c r="A5" s="1529" t="s">
        <v>576</v>
      </c>
      <c r="B5" s="1529"/>
      <c r="C5" s="1529"/>
      <c r="D5" s="1529"/>
      <c r="E5" s="1529"/>
      <c r="F5" s="1529"/>
      <c r="G5" s="1529"/>
    </row>
    <row r="6" spans="1:7" ht="16.5" customHeight="1" x14ac:dyDescent="0.25">
      <c r="A6" s="1529" t="s">
        <v>577</v>
      </c>
      <c r="B6" s="1529"/>
      <c r="C6" s="1529"/>
      <c r="D6" s="1529"/>
      <c r="E6" s="1529"/>
      <c r="F6" s="1529"/>
      <c r="G6" s="1529"/>
    </row>
    <row r="7" spans="1:7" ht="11.25" customHeight="1" x14ac:dyDescent="0.3">
      <c r="A7" s="321"/>
      <c r="B7" s="322"/>
      <c r="C7" s="322"/>
      <c r="D7" s="322"/>
      <c r="E7" s="322"/>
      <c r="F7" s="322"/>
      <c r="G7" s="322"/>
    </row>
    <row r="8" spans="1:7" ht="15.6" x14ac:dyDescent="0.25">
      <c r="A8" s="1529" t="s">
        <v>16</v>
      </c>
      <c r="B8" s="1529"/>
      <c r="C8" s="1529"/>
      <c r="D8" s="1529"/>
      <c r="E8" s="1529"/>
      <c r="F8" s="1529"/>
      <c r="G8" s="1529"/>
    </row>
    <row r="9" spans="1:7" ht="24.75" customHeight="1" x14ac:dyDescent="0.25">
      <c r="A9" s="1528" t="s">
        <v>15</v>
      </c>
      <c r="B9" s="1528"/>
      <c r="C9" s="1528"/>
      <c r="D9" s="1528"/>
      <c r="E9" s="1528"/>
      <c r="F9" s="1528"/>
      <c r="G9" s="1528"/>
    </row>
    <row r="10" spans="1:7" ht="13.5" customHeight="1" x14ac:dyDescent="0.25">
      <c r="A10" s="1529" t="s">
        <v>17</v>
      </c>
      <c r="B10" s="1529"/>
      <c r="C10" s="1529"/>
      <c r="D10" s="1529"/>
      <c r="E10" s="1529"/>
      <c r="F10" s="1529"/>
      <c r="G10" s="1529"/>
    </row>
    <row r="11" spans="1:7" ht="15" hidden="1" customHeight="1" x14ac:dyDescent="0.25"/>
    <row r="12" spans="1:7" ht="6.75" customHeight="1" x14ac:dyDescent="0.35">
      <c r="A12" s="98"/>
      <c r="B12" s="99"/>
      <c r="C12" s="99"/>
      <c r="D12" s="99"/>
      <c r="E12" s="99"/>
      <c r="F12" s="99"/>
      <c r="G12" s="99"/>
    </row>
    <row r="13" spans="1:7" ht="18" x14ac:dyDescent="0.25">
      <c r="A13" s="1526" t="s">
        <v>18</v>
      </c>
      <c r="B13" s="1526"/>
      <c r="C13" s="1526"/>
      <c r="D13" s="1526"/>
      <c r="E13" s="1526"/>
      <c r="F13" s="1526"/>
      <c r="G13" s="1526"/>
    </row>
    <row r="14" spans="1:7" ht="21.75" customHeight="1" x14ac:dyDescent="0.35">
      <c r="A14" s="98"/>
      <c r="B14" s="99"/>
      <c r="C14" s="99"/>
      <c r="D14" s="99"/>
      <c r="E14" s="99"/>
      <c r="F14" s="99"/>
      <c r="G14" s="99"/>
    </row>
    <row r="15" spans="1:7" ht="36.75" customHeight="1" x14ac:dyDescent="0.25">
      <c r="A15" s="1530" t="s">
        <v>786</v>
      </c>
      <c r="B15" s="1530"/>
      <c r="C15" s="1530"/>
      <c r="D15" s="1530"/>
      <c r="E15" s="1530"/>
      <c r="F15" s="1530"/>
      <c r="G15" s="1530"/>
    </row>
    <row r="16" spans="1:7" ht="22.5" customHeight="1" x14ac:dyDescent="0.25">
      <c r="A16" s="1530" t="s">
        <v>603</v>
      </c>
      <c r="B16" s="1530"/>
      <c r="C16" s="1530"/>
      <c r="D16" s="1530"/>
      <c r="E16" s="1530"/>
      <c r="F16" s="1530"/>
      <c r="G16" s="1530"/>
    </row>
    <row r="17" spans="1:7" ht="20.25" customHeight="1" x14ac:dyDescent="0.25">
      <c r="A17" s="318"/>
      <c r="B17" s="318"/>
      <c r="C17" s="318"/>
      <c r="D17" s="318"/>
      <c r="E17" s="318"/>
      <c r="F17" s="318"/>
      <c r="G17" s="318"/>
    </row>
    <row r="18" spans="1:7" ht="15.6" x14ac:dyDescent="0.25">
      <c r="A18" s="1529" t="s">
        <v>19</v>
      </c>
      <c r="B18" s="1529"/>
      <c r="C18" s="1529"/>
      <c r="D18" s="1529"/>
      <c r="E18" s="1529"/>
      <c r="F18" s="1529"/>
      <c r="G18" s="1529"/>
    </row>
    <row r="19" spans="1:7" s="9" customFormat="1" ht="35.25" customHeight="1" x14ac:dyDescent="0.3">
      <c r="A19" s="1525" t="s">
        <v>541</v>
      </c>
      <c r="B19" s="1525"/>
      <c r="C19" s="1525"/>
      <c r="D19" s="1525"/>
      <c r="E19" s="1525"/>
      <c r="F19" s="1525"/>
      <c r="G19" s="1525"/>
    </row>
    <row r="20" spans="1:7" s="9" customFormat="1" ht="7.5" customHeight="1" x14ac:dyDescent="0.3">
      <c r="A20" s="321"/>
      <c r="B20" s="321"/>
      <c r="C20" s="321"/>
      <c r="D20" s="321"/>
      <c r="E20" s="321"/>
      <c r="F20" s="321"/>
      <c r="G20" s="321"/>
    </row>
    <row r="21" spans="1:7" s="9" customFormat="1" ht="20.25" customHeight="1" x14ac:dyDescent="0.3">
      <c r="A21" s="1529" t="s">
        <v>20</v>
      </c>
      <c r="B21" s="1529"/>
      <c r="C21" s="1529"/>
      <c r="D21" s="1529"/>
      <c r="E21" s="1529"/>
      <c r="F21" s="1529"/>
      <c r="G21" s="1529"/>
    </row>
    <row r="22" spans="1:7" s="9" customFormat="1" ht="19.5" customHeight="1" x14ac:dyDescent="0.3">
      <c r="A22" s="1529" t="s">
        <v>21</v>
      </c>
      <c r="B22" s="1529"/>
      <c r="C22" s="1529"/>
      <c r="D22" s="1529"/>
      <c r="E22" s="1529"/>
      <c r="F22" s="1529"/>
      <c r="G22" s="1529"/>
    </row>
    <row r="23" spans="1:7" s="9" customFormat="1" ht="15" customHeight="1" x14ac:dyDescent="0.3">
      <c r="A23" s="1529" t="s">
        <v>22</v>
      </c>
      <c r="B23" s="1529"/>
      <c r="C23" s="1529"/>
      <c r="D23" s="1529"/>
      <c r="E23" s="1529"/>
      <c r="F23" s="1529"/>
      <c r="G23" s="1529"/>
    </row>
    <row r="24" spans="1:7" s="9" customFormat="1" ht="6" customHeight="1" x14ac:dyDescent="0.3">
      <c r="A24" s="321"/>
      <c r="B24" s="321"/>
      <c r="C24" s="321"/>
      <c r="D24" s="321"/>
      <c r="E24" s="321"/>
      <c r="F24" s="321"/>
      <c r="G24" s="321"/>
    </row>
    <row r="25" spans="1:7" s="9" customFormat="1" ht="15.6" x14ac:dyDescent="0.3">
      <c r="A25" s="1529" t="s">
        <v>446</v>
      </c>
      <c r="B25" s="1529"/>
      <c r="C25" s="1529"/>
      <c r="D25" s="1529"/>
      <c r="E25" s="1529"/>
      <c r="F25" s="1529"/>
      <c r="G25" s="1529"/>
    </row>
    <row r="26" spans="1:7" s="9" customFormat="1" ht="20.25" customHeight="1" x14ac:dyDescent="0.3">
      <c r="A26" s="1529" t="s">
        <v>23</v>
      </c>
      <c r="B26" s="1529"/>
      <c r="C26" s="1529"/>
      <c r="D26" s="1529"/>
      <c r="E26" s="1529"/>
      <c r="F26" s="1529"/>
      <c r="G26" s="1529"/>
    </row>
    <row r="27" spans="1:7" s="9" customFormat="1" ht="15.6" x14ac:dyDescent="0.3">
      <c r="A27" s="1529" t="s">
        <v>449</v>
      </c>
      <c r="B27" s="1529"/>
      <c r="C27" s="1529"/>
      <c r="D27" s="1529"/>
      <c r="E27" s="1529"/>
      <c r="F27" s="1529"/>
      <c r="G27" s="1529"/>
    </row>
    <row r="28" spans="1:7" s="9" customFormat="1" ht="6" customHeight="1" x14ac:dyDescent="0.3">
      <c r="A28" s="321"/>
      <c r="B28" s="321"/>
      <c r="C28" s="321"/>
      <c r="D28" s="321"/>
      <c r="E28" s="321"/>
      <c r="F28" s="321"/>
      <c r="G28" s="321"/>
    </row>
    <row r="29" spans="1:7" s="9" customFormat="1" ht="15.6" x14ac:dyDescent="0.3">
      <c r="A29" s="1529" t="s">
        <v>445</v>
      </c>
      <c r="B29" s="1529"/>
      <c r="C29" s="1529"/>
      <c r="D29" s="1529"/>
      <c r="E29" s="1529"/>
      <c r="F29" s="1529"/>
      <c r="G29" s="1529"/>
    </row>
    <row r="30" spans="1:7" s="9" customFormat="1" ht="15.6" x14ac:dyDescent="0.3">
      <c r="A30" s="1529" t="s">
        <v>21</v>
      </c>
      <c r="B30" s="1529"/>
      <c r="C30" s="1529"/>
      <c r="D30" s="1529"/>
      <c r="E30" s="1529"/>
      <c r="F30" s="1529"/>
      <c r="G30" s="1529"/>
    </row>
    <row r="31" spans="1:7" s="9" customFormat="1" ht="18" customHeight="1" x14ac:dyDescent="0.3">
      <c r="A31" s="1529" t="s">
        <v>448</v>
      </c>
      <c r="B31" s="1529"/>
      <c r="C31" s="1529"/>
      <c r="D31" s="1529"/>
      <c r="E31" s="1529"/>
      <c r="F31" s="1529"/>
      <c r="G31" s="1529"/>
    </row>
    <row r="32" spans="1:7" s="9" customFormat="1" ht="5.25" customHeight="1" x14ac:dyDescent="0.3">
      <c r="A32" s="321"/>
      <c r="B32" s="321"/>
      <c r="C32" s="321"/>
      <c r="D32" s="321"/>
      <c r="E32" s="321"/>
      <c r="F32" s="321"/>
      <c r="G32" s="321"/>
    </row>
    <row r="33" spans="1:7" s="9" customFormat="1" ht="18" customHeight="1" x14ac:dyDescent="0.3">
      <c r="A33" s="1529" t="s">
        <v>447</v>
      </c>
      <c r="B33" s="1529"/>
      <c r="C33" s="1529"/>
      <c r="D33" s="1529"/>
      <c r="E33" s="1529"/>
      <c r="F33" s="1529"/>
      <c r="G33" s="1529"/>
    </row>
    <row r="34" spans="1:7" s="9" customFormat="1" ht="18" customHeight="1" x14ac:dyDescent="0.3">
      <c r="A34" s="1529" t="s">
        <v>23</v>
      </c>
      <c r="B34" s="1529"/>
      <c r="C34" s="1529"/>
      <c r="D34" s="1529"/>
      <c r="E34" s="1529"/>
      <c r="F34" s="1529"/>
      <c r="G34" s="1529"/>
    </row>
    <row r="35" spans="1:7" s="9" customFormat="1" ht="18" customHeight="1" x14ac:dyDescent="0.3">
      <c r="A35" s="1529" t="s">
        <v>448</v>
      </c>
      <c r="B35" s="1529"/>
      <c r="C35" s="1529"/>
      <c r="D35" s="1529"/>
      <c r="E35" s="1529"/>
      <c r="F35" s="1529"/>
      <c r="G35" s="1529"/>
    </row>
    <row r="36" spans="1:7" s="9" customFormat="1" ht="8.25" customHeight="1" x14ac:dyDescent="0.3">
      <c r="A36" s="858"/>
      <c r="B36" s="858"/>
      <c r="C36" s="858"/>
      <c r="D36" s="858"/>
      <c r="E36" s="858"/>
      <c r="F36" s="858"/>
      <c r="G36" s="858"/>
    </row>
    <row r="37" spans="1:7" ht="15.6" x14ac:dyDescent="0.3">
      <c r="A37" s="1524" t="s">
        <v>699</v>
      </c>
      <c r="B37" s="1524"/>
      <c r="C37" s="1524"/>
      <c r="D37" s="1524"/>
      <c r="E37" s="1524"/>
      <c r="F37" s="1524"/>
      <c r="G37" s="1524"/>
    </row>
    <row r="38" spans="1:7" ht="15.6" x14ac:dyDescent="0.3">
      <c r="A38" s="9"/>
      <c r="B38" s="9"/>
      <c r="C38" s="9" t="s">
        <v>700</v>
      </c>
      <c r="D38" s="9"/>
      <c r="E38" s="9"/>
      <c r="F38" s="9"/>
      <c r="G38" s="9"/>
    </row>
    <row r="39" spans="1:7" ht="15.6" x14ac:dyDescent="0.25">
      <c r="A39" s="1529" t="s">
        <v>736</v>
      </c>
      <c r="B39" s="1529"/>
      <c r="C39" s="1529"/>
      <c r="D39" s="1529"/>
      <c r="E39" s="1529"/>
      <c r="F39" s="1529"/>
      <c r="G39" s="1529"/>
    </row>
    <row r="40" spans="1:7" ht="15.6" x14ac:dyDescent="0.25">
      <c r="A40" s="858"/>
      <c r="B40" s="858"/>
      <c r="C40" s="858"/>
      <c r="D40" s="858"/>
      <c r="E40" s="858"/>
      <c r="F40" s="858"/>
      <c r="G40" s="858"/>
    </row>
    <row r="41" spans="1:7" s="9" customFormat="1" ht="13.5" customHeight="1" x14ac:dyDescent="0.3"/>
    <row r="42" spans="1:7" s="9" customFormat="1" ht="33.75" customHeight="1" x14ac:dyDescent="0.3">
      <c r="A42" s="1528" t="s">
        <v>542</v>
      </c>
      <c r="B42" s="1528"/>
      <c r="C42" s="1528"/>
      <c r="D42" s="1528"/>
      <c r="E42" s="1528"/>
      <c r="F42" s="1528"/>
      <c r="G42" s="1528"/>
    </row>
    <row r="43" spans="1:7" s="9" customFormat="1" ht="18" customHeight="1" x14ac:dyDescent="0.3">
      <c r="A43" s="1529" t="s">
        <v>236</v>
      </c>
      <c r="B43" s="1529"/>
      <c r="C43" s="1529"/>
      <c r="D43" s="1529"/>
      <c r="E43" s="1529"/>
      <c r="F43" s="1529"/>
      <c r="G43" s="1529"/>
    </row>
    <row r="44" spans="1:7" s="9" customFormat="1" ht="15.6" x14ac:dyDescent="0.3">
      <c r="A44" s="1532" t="s">
        <v>24</v>
      </c>
      <c r="B44" s="1532"/>
      <c r="C44" s="1532"/>
      <c r="D44" s="1532"/>
      <c r="E44" s="1532"/>
      <c r="F44" s="1532"/>
      <c r="G44" s="1532"/>
    </row>
  </sheetData>
  <mergeCells count="30">
    <mergeCell ref="A43:G43"/>
    <mergeCell ref="A44:G44"/>
    <mergeCell ref="A42:G42"/>
    <mergeCell ref="A39:G39"/>
    <mergeCell ref="A21:G21"/>
    <mergeCell ref="A22:G22"/>
    <mergeCell ref="A23:G23"/>
    <mergeCell ref="A25:G25"/>
    <mergeCell ref="A26:G26"/>
    <mergeCell ref="A27:G27"/>
    <mergeCell ref="A29:G29"/>
    <mergeCell ref="A30:G30"/>
    <mergeCell ref="A33:G33"/>
    <mergeCell ref="A34:G34"/>
    <mergeCell ref="A31:G31"/>
    <mergeCell ref="A35:G35"/>
    <mergeCell ref="A37:G37"/>
    <mergeCell ref="A19:G19"/>
    <mergeCell ref="A1:G1"/>
    <mergeCell ref="A2:G2"/>
    <mergeCell ref="A9:G9"/>
    <mergeCell ref="A8:G8"/>
    <mergeCell ref="A10:G10"/>
    <mergeCell ref="A13:G13"/>
    <mergeCell ref="A15:G15"/>
    <mergeCell ref="A16:G16"/>
    <mergeCell ref="A18:G18"/>
    <mergeCell ref="A3:G3"/>
    <mergeCell ref="A5:G5"/>
    <mergeCell ref="A6:G6"/>
  </mergeCells>
  <pageMargins left="1.1023622047244095" right="0.70866141732283472" top="0.74803149606299213" bottom="0.74803149606299213" header="0.31496062992125984" footer="0.31496062992125984"/>
  <pageSetup scale="89" orientation="portrait" r:id="rId1"/>
  <headerFooter>
    <oddFooter>&amp;CV</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AT70"/>
  <sheetViews>
    <sheetView view="pageBreakPreview" topLeftCell="A56" zoomScale="60" zoomScaleNormal="60" zoomScalePageLayoutView="50" workbookViewId="0">
      <selection activeCell="E28" sqref="E28"/>
    </sheetView>
  </sheetViews>
  <sheetFormatPr baseColWidth="10" defaultColWidth="11.44140625" defaultRowHeight="13.8" x14ac:dyDescent="0.3"/>
  <cols>
    <col min="1" max="1" width="83.88671875" style="115" customWidth="1"/>
    <col min="2" max="2" width="9" style="234" customWidth="1"/>
    <col min="3" max="11" width="12.5546875" style="631" customWidth="1"/>
    <col min="12" max="12" width="12.5546875" style="958" customWidth="1"/>
    <col min="13" max="46" width="11.44140625" style="1410"/>
    <col min="47" max="16384" width="11.44140625" style="631"/>
  </cols>
  <sheetData>
    <row r="1" spans="1:46" ht="27.75" customHeight="1" x14ac:dyDescent="0.3">
      <c r="A1" s="2014" t="s">
        <v>769</v>
      </c>
      <c r="B1" s="2014"/>
      <c r="C1" s="2014"/>
      <c r="D1" s="2014"/>
      <c r="E1" s="2014"/>
      <c r="F1" s="2014"/>
      <c r="G1" s="2014"/>
      <c r="H1" s="2014"/>
      <c r="I1" s="2014"/>
      <c r="J1" s="2014"/>
      <c r="K1" s="2014"/>
      <c r="L1" s="2014"/>
    </row>
    <row r="2" spans="1:46" ht="27.75" customHeight="1" thickBot="1" x14ac:dyDescent="0.35">
      <c r="A2" s="1464"/>
      <c r="B2" s="93"/>
      <c r="C2" s="143"/>
      <c r="D2" s="143"/>
      <c r="E2" s="143"/>
      <c r="F2" s="143"/>
      <c r="G2" s="143"/>
      <c r="H2" s="143"/>
      <c r="I2" s="143"/>
      <c r="J2" s="143"/>
      <c r="K2" s="143"/>
      <c r="L2" s="143"/>
    </row>
    <row r="3" spans="1:46" ht="27.75" customHeight="1" x14ac:dyDescent="0.3">
      <c r="A3" s="1991" t="s">
        <v>407</v>
      </c>
      <c r="B3" s="1993" t="s">
        <v>134</v>
      </c>
      <c r="C3" s="2017" t="s">
        <v>351</v>
      </c>
      <c r="D3" s="2018"/>
      <c r="E3" s="2018"/>
      <c r="F3" s="2018"/>
      <c r="G3" s="2018"/>
      <c r="H3" s="2018"/>
      <c r="I3" s="2018"/>
      <c r="J3" s="2018"/>
      <c r="K3" s="2018"/>
      <c r="L3" s="2018"/>
    </row>
    <row r="4" spans="1:46" ht="54" customHeight="1" thickBot="1" x14ac:dyDescent="0.35">
      <c r="A4" s="1992"/>
      <c r="B4" s="1994"/>
      <c r="C4" s="1395" t="s">
        <v>123</v>
      </c>
      <c r="D4" s="1395" t="s">
        <v>124</v>
      </c>
      <c r="E4" s="1395" t="s">
        <v>125</v>
      </c>
      <c r="F4" s="1395" t="s">
        <v>126</v>
      </c>
      <c r="G4" s="1395" t="s">
        <v>127</v>
      </c>
      <c r="H4" s="1395" t="s">
        <v>128</v>
      </c>
      <c r="I4" s="1395" t="s">
        <v>211</v>
      </c>
      <c r="J4" s="1395" t="s">
        <v>331</v>
      </c>
      <c r="K4" s="1465" t="s">
        <v>332</v>
      </c>
      <c r="L4" s="1466" t="s">
        <v>333</v>
      </c>
    </row>
    <row r="5" spans="1:46" s="268" customFormat="1" ht="27.75" customHeight="1" x14ac:dyDescent="0.3">
      <c r="A5" s="2000" t="s">
        <v>334</v>
      </c>
      <c r="B5" s="218" t="s">
        <v>143</v>
      </c>
      <c r="C5" s="613">
        <f>+C6+C7</f>
        <v>159</v>
      </c>
      <c r="D5" s="613">
        <f t="shared" ref="D5:L5" si="0">+D6+D7</f>
        <v>176</v>
      </c>
      <c r="E5" s="613">
        <f t="shared" si="0"/>
        <v>247</v>
      </c>
      <c r="F5" s="613">
        <f t="shared" si="0"/>
        <v>281</v>
      </c>
      <c r="G5" s="613">
        <f t="shared" si="0"/>
        <v>367</v>
      </c>
      <c r="H5" s="613">
        <f t="shared" si="0"/>
        <v>386</v>
      </c>
      <c r="I5" s="613">
        <f t="shared" si="0"/>
        <v>378</v>
      </c>
      <c r="J5" s="613">
        <f t="shared" si="0"/>
        <v>329</v>
      </c>
      <c r="K5" s="613">
        <f t="shared" si="0"/>
        <v>418</v>
      </c>
      <c r="L5" s="614">
        <f t="shared" si="0"/>
        <v>1</v>
      </c>
      <c r="M5" s="1276"/>
      <c r="N5" s="1276"/>
      <c r="O5" s="1276"/>
      <c r="P5" s="1276"/>
      <c r="Q5" s="1276"/>
      <c r="R5" s="1276"/>
      <c r="S5" s="1276"/>
      <c r="T5" s="1276"/>
      <c r="U5" s="1276"/>
      <c r="V5" s="1276"/>
      <c r="W5" s="1276"/>
      <c r="X5" s="1276"/>
      <c r="Y5" s="1276"/>
      <c r="Z5" s="1276"/>
      <c r="AA5" s="1276"/>
      <c r="AB5" s="1276"/>
      <c r="AC5" s="1276"/>
      <c r="AD5" s="1276"/>
      <c r="AE5" s="1276"/>
      <c r="AF5" s="1276"/>
      <c r="AG5" s="1276"/>
      <c r="AH5" s="1276"/>
      <c r="AI5" s="1276"/>
      <c r="AJ5" s="1276"/>
      <c r="AK5" s="1276"/>
      <c r="AL5" s="1276"/>
      <c r="AM5" s="1276"/>
      <c r="AN5" s="1276"/>
      <c r="AO5" s="1276"/>
      <c r="AP5" s="1276"/>
      <c r="AQ5" s="1276"/>
      <c r="AR5" s="1276"/>
      <c r="AS5" s="1276"/>
      <c r="AT5" s="1276"/>
    </row>
    <row r="6" spans="1:46" s="268" customFormat="1" ht="27.75" customHeight="1" x14ac:dyDescent="0.3">
      <c r="A6" s="2001"/>
      <c r="B6" s="218" t="s">
        <v>144</v>
      </c>
      <c r="C6" s="376">
        <v>47</v>
      </c>
      <c r="D6" s="376">
        <v>69</v>
      </c>
      <c r="E6" s="376">
        <v>114</v>
      </c>
      <c r="F6" s="376">
        <v>144</v>
      </c>
      <c r="G6" s="376">
        <v>201</v>
      </c>
      <c r="H6" s="376">
        <v>224</v>
      </c>
      <c r="I6" s="376">
        <v>224</v>
      </c>
      <c r="J6" s="376">
        <v>198</v>
      </c>
      <c r="K6" s="376">
        <v>236</v>
      </c>
      <c r="L6" s="377">
        <v>1</v>
      </c>
      <c r="M6" s="1276"/>
      <c r="N6" s="1276"/>
      <c r="O6" s="1276"/>
      <c r="P6" s="1276"/>
      <c r="Q6" s="1276"/>
      <c r="R6" s="1276"/>
      <c r="S6" s="1276"/>
      <c r="T6" s="1276"/>
      <c r="U6" s="1276"/>
      <c r="V6" s="1276"/>
      <c r="W6" s="1276"/>
      <c r="X6" s="1276"/>
      <c r="Y6" s="1276"/>
      <c r="Z6" s="1276"/>
      <c r="AA6" s="1276"/>
      <c r="AB6" s="1276"/>
      <c r="AC6" s="1276"/>
      <c r="AD6" s="1276"/>
      <c r="AE6" s="1276"/>
      <c r="AF6" s="1276"/>
      <c r="AG6" s="1276"/>
      <c r="AH6" s="1276"/>
      <c r="AI6" s="1276"/>
      <c r="AJ6" s="1276"/>
      <c r="AK6" s="1276"/>
      <c r="AL6" s="1276"/>
      <c r="AM6" s="1276"/>
      <c r="AN6" s="1276"/>
      <c r="AO6" s="1276"/>
      <c r="AP6" s="1276"/>
      <c r="AQ6" s="1276"/>
      <c r="AR6" s="1276"/>
      <c r="AS6" s="1276"/>
      <c r="AT6" s="1276"/>
    </row>
    <row r="7" spans="1:46" s="269" customFormat="1" ht="27.75" customHeight="1" x14ac:dyDescent="0.3">
      <c r="A7" s="2002"/>
      <c r="B7" s="264" t="s">
        <v>93</v>
      </c>
      <c r="C7" s="378">
        <v>112</v>
      </c>
      <c r="D7" s="378">
        <v>107</v>
      </c>
      <c r="E7" s="378">
        <v>133</v>
      </c>
      <c r="F7" s="378">
        <v>137</v>
      </c>
      <c r="G7" s="378">
        <v>166</v>
      </c>
      <c r="H7" s="378">
        <v>162</v>
      </c>
      <c r="I7" s="378">
        <v>154</v>
      </c>
      <c r="J7" s="378">
        <v>131</v>
      </c>
      <c r="K7" s="378">
        <v>182</v>
      </c>
      <c r="L7" s="379">
        <v>0</v>
      </c>
      <c r="M7" s="1276"/>
      <c r="N7" s="1276"/>
      <c r="O7" s="1276"/>
      <c r="P7" s="1276"/>
      <c r="Q7" s="1276"/>
      <c r="R7" s="1276"/>
      <c r="S7" s="1276"/>
      <c r="T7" s="1276"/>
      <c r="U7" s="1276"/>
      <c r="V7" s="1276"/>
      <c r="W7" s="1276"/>
      <c r="X7" s="1276"/>
      <c r="Y7" s="1276"/>
      <c r="Z7" s="1276"/>
      <c r="AA7" s="1276"/>
      <c r="AB7" s="1276"/>
      <c r="AC7" s="1276"/>
      <c r="AD7" s="1276"/>
      <c r="AE7" s="1276"/>
      <c r="AF7" s="1276"/>
      <c r="AG7" s="1276"/>
      <c r="AH7" s="1276"/>
      <c r="AI7" s="1276"/>
      <c r="AJ7" s="1276"/>
      <c r="AK7" s="1276"/>
      <c r="AL7" s="1276"/>
      <c r="AM7" s="1276"/>
      <c r="AN7" s="1276"/>
      <c r="AO7" s="1276"/>
      <c r="AP7" s="1276"/>
      <c r="AQ7" s="1276"/>
      <c r="AR7" s="1276"/>
      <c r="AS7" s="1276"/>
      <c r="AT7" s="1276"/>
    </row>
    <row r="8" spans="1:46" s="1469" customFormat="1" ht="27.75" customHeight="1" x14ac:dyDescent="0.3">
      <c r="A8" s="1997" t="s">
        <v>335</v>
      </c>
      <c r="B8" s="266" t="s">
        <v>143</v>
      </c>
      <c r="C8" s="336">
        <v>2</v>
      </c>
      <c r="D8" s="336">
        <v>4</v>
      </c>
      <c r="E8" s="336">
        <v>9</v>
      </c>
      <c r="F8" s="336">
        <v>6</v>
      </c>
      <c r="G8" s="336">
        <v>11</v>
      </c>
      <c r="H8" s="336">
        <v>6</v>
      </c>
      <c r="I8" s="336">
        <v>14</v>
      </c>
      <c r="J8" s="336">
        <v>6</v>
      </c>
      <c r="K8" s="336">
        <v>8</v>
      </c>
      <c r="L8" s="1467" t="s">
        <v>73</v>
      </c>
      <c r="M8" s="1468"/>
      <c r="N8" s="1468"/>
      <c r="O8" s="1468"/>
      <c r="P8" s="1468"/>
      <c r="Q8" s="1468"/>
      <c r="R8" s="1468"/>
      <c r="S8" s="1468"/>
      <c r="T8" s="1468"/>
      <c r="U8" s="1468"/>
      <c r="V8" s="1468"/>
      <c r="W8" s="1468"/>
      <c r="X8" s="1468"/>
      <c r="Y8" s="1468"/>
      <c r="Z8" s="1468"/>
      <c r="AA8" s="1468"/>
      <c r="AB8" s="1468"/>
      <c r="AC8" s="1468"/>
      <c r="AD8" s="1468"/>
      <c r="AE8" s="1468"/>
      <c r="AF8" s="1468"/>
      <c r="AG8" s="1468"/>
      <c r="AH8" s="1468"/>
      <c r="AI8" s="1468"/>
      <c r="AJ8" s="1468"/>
      <c r="AK8" s="1468"/>
      <c r="AL8" s="1468"/>
      <c r="AM8" s="1468"/>
      <c r="AN8" s="1468"/>
      <c r="AO8" s="1468"/>
      <c r="AP8" s="1468"/>
      <c r="AQ8" s="1468"/>
      <c r="AR8" s="1468"/>
      <c r="AS8" s="1468"/>
      <c r="AT8" s="1468"/>
    </row>
    <row r="9" spans="1:46" s="1470" customFormat="1" ht="27.75" customHeight="1" x14ac:dyDescent="0.3">
      <c r="A9" s="1998"/>
      <c r="B9" s="217" t="s">
        <v>144</v>
      </c>
      <c r="C9" s="186" t="s">
        <v>73</v>
      </c>
      <c r="D9" s="186">
        <v>3</v>
      </c>
      <c r="E9" s="186">
        <v>6</v>
      </c>
      <c r="F9" s="186">
        <v>6</v>
      </c>
      <c r="G9" s="186">
        <v>7</v>
      </c>
      <c r="H9" s="186">
        <v>6</v>
      </c>
      <c r="I9" s="186">
        <v>13</v>
      </c>
      <c r="J9" s="186">
        <v>6</v>
      </c>
      <c r="K9" s="186">
        <v>5</v>
      </c>
      <c r="L9" s="338" t="s">
        <v>73</v>
      </c>
      <c r="M9" s="1468"/>
      <c r="N9" s="1468"/>
      <c r="O9" s="1468"/>
      <c r="P9" s="1468"/>
      <c r="Q9" s="1468"/>
      <c r="R9" s="1468"/>
      <c r="S9" s="1468"/>
      <c r="T9" s="1468"/>
      <c r="U9" s="1468"/>
      <c r="V9" s="1468"/>
      <c r="W9" s="1468"/>
      <c r="X9" s="1468"/>
      <c r="Y9" s="1468"/>
      <c r="Z9" s="1468"/>
      <c r="AA9" s="1468"/>
      <c r="AB9" s="1468"/>
      <c r="AC9" s="1468"/>
      <c r="AD9" s="1468"/>
      <c r="AE9" s="1468"/>
      <c r="AF9" s="1468"/>
      <c r="AG9" s="1468"/>
      <c r="AH9" s="1468"/>
      <c r="AI9" s="1468"/>
      <c r="AJ9" s="1468"/>
      <c r="AK9" s="1468"/>
      <c r="AL9" s="1468"/>
      <c r="AM9" s="1468"/>
      <c r="AN9" s="1468"/>
      <c r="AO9" s="1468"/>
      <c r="AP9" s="1468"/>
      <c r="AQ9" s="1468"/>
      <c r="AR9" s="1468"/>
      <c r="AS9" s="1468"/>
      <c r="AT9" s="1468"/>
    </row>
    <row r="10" spans="1:46" s="1472" customFormat="1" ht="27.75" customHeight="1" x14ac:dyDescent="0.3">
      <c r="A10" s="1999"/>
      <c r="B10" s="267" t="s">
        <v>93</v>
      </c>
      <c r="C10" s="339">
        <v>2</v>
      </c>
      <c r="D10" s="339">
        <v>1</v>
      </c>
      <c r="E10" s="339">
        <v>3</v>
      </c>
      <c r="F10" s="339" t="s">
        <v>73</v>
      </c>
      <c r="G10" s="339">
        <v>4</v>
      </c>
      <c r="H10" s="339" t="s">
        <v>73</v>
      </c>
      <c r="I10" s="339">
        <v>1</v>
      </c>
      <c r="J10" s="339"/>
      <c r="K10" s="339">
        <v>3</v>
      </c>
      <c r="L10" s="1471" t="s">
        <v>73</v>
      </c>
      <c r="M10" s="1468"/>
      <c r="N10" s="1468"/>
      <c r="O10" s="1468"/>
      <c r="P10" s="1468"/>
      <c r="Q10" s="1468"/>
      <c r="R10" s="1468"/>
      <c r="S10" s="1468"/>
      <c r="T10" s="1468"/>
      <c r="U10" s="1468"/>
      <c r="V10" s="1468"/>
      <c r="W10" s="1468"/>
      <c r="X10" s="1468"/>
      <c r="Y10" s="1468"/>
      <c r="Z10" s="1468"/>
      <c r="AA10" s="1468"/>
      <c r="AB10" s="1468"/>
      <c r="AC10" s="1468"/>
      <c r="AD10" s="1468"/>
      <c r="AE10" s="1468"/>
      <c r="AF10" s="1468"/>
      <c r="AG10" s="1468"/>
      <c r="AH10" s="1468"/>
      <c r="AI10" s="1468"/>
      <c r="AJ10" s="1468"/>
      <c r="AK10" s="1468"/>
      <c r="AL10" s="1468"/>
      <c r="AM10" s="1468"/>
      <c r="AN10" s="1468"/>
      <c r="AO10" s="1468"/>
      <c r="AP10" s="1468"/>
      <c r="AQ10" s="1468"/>
      <c r="AR10" s="1468"/>
      <c r="AS10" s="1468"/>
      <c r="AT10" s="1468"/>
    </row>
    <row r="11" spans="1:46" s="1469" customFormat="1" ht="27.75" customHeight="1" x14ac:dyDescent="0.3">
      <c r="A11" s="1997" t="s">
        <v>208</v>
      </c>
      <c r="B11" s="266" t="s">
        <v>143</v>
      </c>
      <c r="C11" s="336">
        <v>26</v>
      </c>
      <c r="D11" s="336">
        <v>12</v>
      </c>
      <c r="E11" s="336">
        <v>26</v>
      </c>
      <c r="F11" s="336">
        <v>39</v>
      </c>
      <c r="G11" s="336">
        <v>35</v>
      </c>
      <c r="H11" s="336">
        <v>38</v>
      </c>
      <c r="I11" s="336">
        <v>47</v>
      </c>
      <c r="J11" s="336">
        <v>23</v>
      </c>
      <c r="K11" s="336">
        <v>36</v>
      </c>
      <c r="L11" s="1467" t="s">
        <v>73</v>
      </c>
      <c r="M11" s="1468"/>
      <c r="N11" s="1468"/>
      <c r="O11" s="1468"/>
      <c r="P11" s="1468"/>
      <c r="Q11" s="1468"/>
      <c r="R11" s="1468"/>
      <c r="S11" s="1468"/>
      <c r="T11" s="1468"/>
      <c r="U11" s="1468"/>
      <c r="V11" s="1468"/>
      <c r="W11" s="1468"/>
      <c r="X11" s="1468"/>
      <c r="Y11" s="1468"/>
      <c r="Z11" s="1468"/>
      <c r="AA11" s="1468"/>
      <c r="AB11" s="1468"/>
      <c r="AC11" s="1468"/>
      <c r="AD11" s="1468"/>
      <c r="AE11" s="1468"/>
      <c r="AF11" s="1468"/>
      <c r="AG11" s="1468"/>
      <c r="AH11" s="1468"/>
      <c r="AI11" s="1468"/>
      <c r="AJ11" s="1468"/>
      <c r="AK11" s="1468"/>
      <c r="AL11" s="1468"/>
      <c r="AM11" s="1468"/>
      <c r="AN11" s="1468"/>
      <c r="AO11" s="1468"/>
      <c r="AP11" s="1468"/>
      <c r="AQ11" s="1468"/>
      <c r="AR11" s="1468"/>
      <c r="AS11" s="1468"/>
      <c r="AT11" s="1468"/>
    </row>
    <row r="12" spans="1:46" s="1470" customFormat="1" ht="27.75" customHeight="1" x14ac:dyDescent="0.3">
      <c r="A12" s="1998"/>
      <c r="B12" s="217" t="s">
        <v>144</v>
      </c>
      <c r="C12" s="186">
        <v>13</v>
      </c>
      <c r="D12" s="186">
        <v>7</v>
      </c>
      <c r="E12" s="186">
        <v>14</v>
      </c>
      <c r="F12" s="186">
        <v>23</v>
      </c>
      <c r="G12" s="186">
        <v>25</v>
      </c>
      <c r="H12" s="186">
        <v>27</v>
      </c>
      <c r="I12" s="186">
        <v>34</v>
      </c>
      <c r="J12" s="186">
        <v>15</v>
      </c>
      <c r="K12" s="186">
        <v>17</v>
      </c>
      <c r="L12" s="338" t="s">
        <v>73</v>
      </c>
      <c r="M12" s="1468"/>
      <c r="N12" s="1468"/>
      <c r="O12" s="1468"/>
      <c r="P12" s="1468"/>
      <c r="Q12" s="1468"/>
      <c r="R12" s="1468"/>
      <c r="S12" s="1468"/>
      <c r="T12" s="1468"/>
      <c r="U12" s="1468"/>
      <c r="V12" s="1468"/>
      <c r="W12" s="1468"/>
      <c r="X12" s="1468"/>
      <c r="Y12" s="1468"/>
      <c r="Z12" s="1468"/>
      <c r="AA12" s="1468"/>
      <c r="AB12" s="1468"/>
      <c r="AC12" s="1468"/>
      <c r="AD12" s="1468"/>
      <c r="AE12" s="1468"/>
      <c r="AF12" s="1468"/>
      <c r="AG12" s="1468"/>
      <c r="AH12" s="1468"/>
      <c r="AI12" s="1468"/>
      <c r="AJ12" s="1468"/>
      <c r="AK12" s="1468"/>
      <c r="AL12" s="1468"/>
      <c r="AM12" s="1468"/>
      <c r="AN12" s="1468"/>
      <c r="AO12" s="1468"/>
      <c r="AP12" s="1468"/>
      <c r="AQ12" s="1468"/>
      <c r="AR12" s="1468"/>
      <c r="AS12" s="1468"/>
      <c r="AT12" s="1468"/>
    </row>
    <row r="13" spans="1:46" s="1472" customFormat="1" ht="27.75" customHeight="1" x14ac:dyDescent="0.3">
      <c r="A13" s="1999"/>
      <c r="B13" s="267" t="s">
        <v>93</v>
      </c>
      <c r="C13" s="339">
        <v>13</v>
      </c>
      <c r="D13" s="339">
        <v>5</v>
      </c>
      <c r="E13" s="339">
        <v>12</v>
      </c>
      <c r="F13" s="339">
        <v>16</v>
      </c>
      <c r="G13" s="339">
        <v>10</v>
      </c>
      <c r="H13" s="339">
        <v>11</v>
      </c>
      <c r="I13" s="339">
        <v>13</v>
      </c>
      <c r="J13" s="339">
        <v>8</v>
      </c>
      <c r="K13" s="339">
        <v>19</v>
      </c>
      <c r="L13" s="1471" t="s">
        <v>73</v>
      </c>
      <c r="M13" s="1468"/>
      <c r="N13" s="1468"/>
      <c r="O13" s="1468"/>
      <c r="P13" s="1468"/>
      <c r="Q13" s="1468"/>
      <c r="R13" s="1468"/>
      <c r="S13" s="1468"/>
      <c r="T13" s="1468"/>
      <c r="U13" s="1468"/>
      <c r="V13" s="1468"/>
      <c r="W13" s="1468"/>
      <c r="X13" s="1468"/>
      <c r="Y13" s="1468"/>
      <c r="Z13" s="1468"/>
      <c r="AA13" s="1468"/>
      <c r="AB13" s="1468"/>
      <c r="AC13" s="1468"/>
      <c r="AD13" s="1468"/>
      <c r="AE13" s="1468"/>
      <c r="AF13" s="1468"/>
      <c r="AG13" s="1468"/>
      <c r="AH13" s="1468"/>
      <c r="AI13" s="1468"/>
      <c r="AJ13" s="1468"/>
      <c r="AK13" s="1468"/>
      <c r="AL13" s="1468"/>
      <c r="AM13" s="1468"/>
      <c r="AN13" s="1468"/>
      <c r="AO13" s="1468"/>
      <c r="AP13" s="1468"/>
      <c r="AQ13" s="1468"/>
      <c r="AR13" s="1468"/>
      <c r="AS13" s="1468"/>
      <c r="AT13" s="1468"/>
    </row>
    <row r="14" spans="1:46" s="1469" customFormat="1" ht="27.75" customHeight="1" x14ac:dyDescent="0.3">
      <c r="A14" s="1997" t="s">
        <v>336</v>
      </c>
      <c r="B14" s="266" t="s">
        <v>143</v>
      </c>
      <c r="C14" s="336">
        <v>1</v>
      </c>
      <c r="D14" s="336">
        <v>3</v>
      </c>
      <c r="E14" s="336">
        <v>5</v>
      </c>
      <c r="F14" s="336">
        <v>4</v>
      </c>
      <c r="G14" s="336">
        <v>7</v>
      </c>
      <c r="H14" s="336">
        <v>4</v>
      </c>
      <c r="I14" s="336">
        <v>5</v>
      </c>
      <c r="J14" s="336">
        <v>4</v>
      </c>
      <c r="K14" s="336">
        <v>6</v>
      </c>
      <c r="L14" s="1467" t="s">
        <v>73</v>
      </c>
      <c r="M14" s="1468"/>
      <c r="N14" s="1468"/>
      <c r="O14" s="1468"/>
      <c r="P14" s="1468"/>
      <c r="Q14" s="1468"/>
      <c r="R14" s="1468"/>
      <c r="S14" s="1468"/>
      <c r="T14" s="1468"/>
      <c r="U14" s="1468"/>
      <c r="V14" s="1468"/>
      <c r="W14" s="1468"/>
      <c r="X14" s="1468"/>
      <c r="Y14" s="1468"/>
      <c r="Z14" s="1468"/>
      <c r="AA14" s="1468"/>
      <c r="AB14" s="1468"/>
      <c r="AC14" s="1468"/>
      <c r="AD14" s="1468"/>
      <c r="AE14" s="1468"/>
      <c r="AF14" s="1468"/>
      <c r="AG14" s="1468"/>
      <c r="AH14" s="1468"/>
      <c r="AI14" s="1468"/>
      <c r="AJ14" s="1468"/>
      <c r="AK14" s="1468"/>
      <c r="AL14" s="1468"/>
      <c r="AM14" s="1468"/>
      <c r="AN14" s="1468"/>
      <c r="AO14" s="1468"/>
      <c r="AP14" s="1468"/>
      <c r="AQ14" s="1468"/>
      <c r="AR14" s="1468"/>
      <c r="AS14" s="1468"/>
      <c r="AT14" s="1468"/>
    </row>
    <row r="15" spans="1:46" s="1470" customFormat="1" ht="27.75" customHeight="1" x14ac:dyDescent="0.3">
      <c r="A15" s="1998"/>
      <c r="B15" s="217" t="s">
        <v>144</v>
      </c>
      <c r="C15" s="186"/>
      <c r="D15" s="186">
        <v>2</v>
      </c>
      <c r="E15" s="186">
        <v>5</v>
      </c>
      <c r="F15" s="186">
        <v>4</v>
      </c>
      <c r="G15" s="186">
        <v>5</v>
      </c>
      <c r="H15" s="186">
        <v>1</v>
      </c>
      <c r="I15" s="186">
        <v>5</v>
      </c>
      <c r="J15" s="186">
        <v>4</v>
      </c>
      <c r="K15" s="186">
        <v>5</v>
      </c>
      <c r="L15" s="338" t="s">
        <v>73</v>
      </c>
      <c r="M15" s="1468"/>
      <c r="N15" s="1468"/>
      <c r="O15" s="1468"/>
      <c r="P15" s="1468"/>
      <c r="Q15" s="1468"/>
      <c r="R15" s="1468"/>
      <c r="S15" s="1468"/>
      <c r="T15" s="1468"/>
      <c r="U15" s="1468"/>
      <c r="V15" s="1468"/>
      <c r="W15" s="1468"/>
      <c r="X15" s="1468"/>
      <c r="Y15" s="1468"/>
      <c r="Z15" s="1468"/>
      <c r="AA15" s="1468"/>
      <c r="AB15" s="1468"/>
      <c r="AC15" s="1468"/>
      <c r="AD15" s="1468"/>
      <c r="AE15" s="1468"/>
      <c r="AF15" s="1468"/>
      <c r="AG15" s="1468"/>
      <c r="AH15" s="1468"/>
      <c r="AI15" s="1468"/>
      <c r="AJ15" s="1468"/>
      <c r="AK15" s="1468"/>
      <c r="AL15" s="1468"/>
      <c r="AM15" s="1468"/>
      <c r="AN15" s="1468"/>
      <c r="AO15" s="1468"/>
      <c r="AP15" s="1468"/>
      <c r="AQ15" s="1468"/>
      <c r="AR15" s="1468"/>
      <c r="AS15" s="1468"/>
      <c r="AT15" s="1468"/>
    </row>
    <row r="16" spans="1:46" s="1472" customFormat="1" ht="27.75" customHeight="1" x14ac:dyDescent="0.3">
      <c r="A16" s="1999"/>
      <c r="B16" s="267" t="s">
        <v>93</v>
      </c>
      <c r="C16" s="339">
        <v>1</v>
      </c>
      <c r="D16" s="339">
        <v>1</v>
      </c>
      <c r="E16" s="339" t="s">
        <v>73</v>
      </c>
      <c r="F16" s="339"/>
      <c r="G16" s="339">
        <v>2</v>
      </c>
      <c r="H16" s="339">
        <v>3</v>
      </c>
      <c r="I16" s="339" t="s">
        <v>73</v>
      </c>
      <c r="J16" s="339" t="s">
        <v>73</v>
      </c>
      <c r="K16" s="339">
        <v>1</v>
      </c>
      <c r="L16" s="1471" t="s">
        <v>73</v>
      </c>
      <c r="M16" s="1468"/>
      <c r="N16" s="1468"/>
      <c r="O16" s="1468"/>
      <c r="P16" s="1468"/>
      <c r="Q16" s="1468"/>
      <c r="R16" s="1468"/>
      <c r="S16" s="1468"/>
      <c r="T16" s="1468"/>
      <c r="U16" s="1468"/>
      <c r="V16" s="1468"/>
      <c r="W16" s="1468"/>
      <c r="X16" s="1468"/>
      <c r="Y16" s="1468"/>
      <c r="Z16" s="1468"/>
      <c r="AA16" s="1468"/>
      <c r="AB16" s="1468"/>
      <c r="AC16" s="1468"/>
      <c r="AD16" s="1468"/>
      <c r="AE16" s="1468"/>
      <c r="AF16" s="1468"/>
      <c r="AG16" s="1468"/>
      <c r="AH16" s="1468"/>
      <c r="AI16" s="1468"/>
      <c r="AJ16" s="1468"/>
      <c r="AK16" s="1468"/>
      <c r="AL16" s="1468"/>
      <c r="AM16" s="1468"/>
      <c r="AN16" s="1468"/>
      <c r="AO16" s="1468"/>
      <c r="AP16" s="1468"/>
      <c r="AQ16" s="1468"/>
      <c r="AR16" s="1468"/>
      <c r="AS16" s="1468"/>
      <c r="AT16" s="1468"/>
    </row>
    <row r="17" spans="1:46" s="1469" customFormat="1" ht="27.75" customHeight="1" x14ac:dyDescent="0.3">
      <c r="A17" s="1997" t="s">
        <v>337</v>
      </c>
      <c r="B17" s="266" t="s">
        <v>143</v>
      </c>
      <c r="C17" s="336">
        <v>16</v>
      </c>
      <c r="D17" s="336">
        <v>13</v>
      </c>
      <c r="E17" s="336">
        <v>38</v>
      </c>
      <c r="F17" s="336">
        <v>30</v>
      </c>
      <c r="G17" s="336">
        <v>42</v>
      </c>
      <c r="H17" s="336">
        <v>40</v>
      </c>
      <c r="I17" s="336">
        <v>35</v>
      </c>
      <c r="J17" s="336">
        <v>41</v>
      </c>
      <c r="K17" s="336">
        <v>43</v>
      </c>
      <c r="L17" s="1467" t="s">
        <v>73</v>
      </c>
      <c r="M17" s="1468"/>
      <c r="N17" s="1468"/>
      <c r="O17" s="1468"/>
      <c r="P17" s="1468"/>
      <c r="Q17" s="1468"/>
      <c r="R17" s="1468"/>
      <c r="S17" s="1468"/>
      <c r="T17" s="1468"/>
      <c r="U17" s="1468"/>
      <c r="V17" s="1468"/>
      <c r="W17" s="1468"/>
      <c r="X17" s="1468"/>
      <c r="Y17" s="1468"/>
      <c r="Z17" s="1468"/>
      <c r="AA17" s="1468"/>
      <c r="AB17" s="1468"/>
      <c r="AC17" s="1468"/>
      <c r="AD17" s="1468"/>
      <c r="AE17" s="1468"/>
      <c r="AF17" s="1468"/>
      <c r="AG17" s="1468"/>
      <c r="AH17" s="1468"/>
      <c r="AI17" s="1468"/>
      <c r="AJ17" s="1468"/>
      <c r="AK17" s="1468"/>
      <c r="AL17" s="1468"/>
      <c r="AM17" s="1468"/>
      <c r="AN17" s="1468"/>
      <c r="AO17" s="1468"/>
      <c r="AP17" s="1468"/>
      <c r="AQ17" s="1468"/>
      <c r="AR17" s="1468"/>
      <c r="AS17" s="1468"/>
      <c r="AT17" s="1468"/>
    </row>
    <row r="18" spans="1:46" s="1470" customFormat="1" ht="27.75" customHeight="1" x14ac:dyDescent="0.3">
      <c r="A18" s="1998"/>
      <c r="B18" s="217" t="s">
        <v>144</v>
      </c>
      <c r="C18" s="186">
        <v>10</v>
      </c>
      <c r="D18" s="186">
        <v>7</v>
      </c>
      <c r="E18" s="186">
        <v>19</v>
      </c>
      <c r="F18" s="186">
        <v>17</v>
      </c>
      <c r="G18" s="186">
        <v>28</v>
      </c>
      <c r="H18" s="186">
        <v>26</v>
      </c>
      <c r="I18" s="186">
        <v>18</v>
      </c>
      <c r="J18" s="186">
        <v>21</v>
      </c>
      <c r="K18" s="186">
        <v>21</v>
      </c>
      <c r="L18" s="338" t="s">
        <v>73</v>
      </c>
      <c r="M18" s="1468"/>
      <c r="N18" s="1468"/>
      <c r="O18" s="1468"/>
      <c r="P18" s="1468"/>
      <c r="Q18" s="1468"/>
      <c r="R18" s="1468"/>
      <c r="S18" s="1468"/>
      <c r="T18" s="1468"/>
      <c r="U18" s="1468"/>
      <c r="V18" s="1468"/>
      <c r="W18" s="1468"/>
      <c r="X18" s="1468"/>
      <c r="Y18" s="1468"/>
      <c r="Z18" s="1468"/>
      <c r="AA18" s="1468"/>
      <c r="AB18" s="1468"/>
      <c r="AC18" s="1468"/>
      <c r="AD18" s="1468"/>
      <c r="AE18" s="1468"/>
      <c r="AF18" s="1468"/>
      <c r="AG18" s="1468"/>
      <c r="AH18" s="1468"/>
      <c r="AI18" s="1468"/>
      <c r="AJ18" s="1468"/>
      <c r="AK18" s="1468"/>
      <c r="AL18" s="1468"/>
      <c r="AM18" s="1468"/>
      <c r="AN18" s="1468"/>
      <c r="AO18" s="1468"/>
      <c r="AP18" s="1468"/>
      <c r="AQ18" s="1468"/>
      <c r="AR18" s="1468"/>
      <c r="AS18" s="1468"/>
      <c r="AT18" s="1468"/>
    </row>
    <row r="19" spans="1:46" s="1472" customFormat="1" ht="27.75" customHeight="1" x14ac:dyDescent="0.3">
      <c r="A19" s="1999"/>
      <c r="B19" s="267" t="s">
        <v>93</v>
      </c>
      <c r="C19" s="339">
        <v>6</v>
      </c>
      <c r="D19" s="339">
        <v>6</v>
      </c>
      <c r="E19" s="339">
        <v>19</v>
      </c>
      <c r="F19" s="339">
        <v>13</v>
      </c>
      <c r="G19" s="339">
        <v>14</v>
      </c>
      <c r="H19" s="339">
        <v>14</v>
      </c>
      <c r="I19" s="339">
        <v>17</v>
      </c>
      <c r="J19" s="339">
        <v>20</v>
      </c>
      <c r="K19" s="339">
        <v>22</v>
      </c>
      <c r="L19" s="1471" t="s">
        <v>73</v>
      </c>
      <c r="M19" s="1468"/>
      <c r="N19" s="1468"/>
      <c r="O19" s="1468"/>
      <c r="P19" s="1468"/>
      <c r="Q19" s="1468"/>
      <c r="R19" s="1468"/>
      <c r="S19" s="1468"/>
      <c r="T19" s="1468"/>
      <c r="U19" s="1468"/>
      <c r="V19" s="1468"/>
      <c r="W19" s="1468"/>
      <c r="X19" s="1468"/>
      <c r="Y19" s="1468"/>
      <c r="Z19" s="1468"/>
      <c r="AA19" s="1468"/>
      <c r="AB19" s="1468"/>
      <c r="AC19" s="1468"/>
      <c r="AD19" s="1468"/>
      <c r="AE19" s="1468"/>
      <c r="AF19" s="1468"/>
      <c r="AG19" s="1468"/>
      <c r="AH19" s="1468"/>
      <c r="AI19" s="1468"/>
      <c r="AJ19" s="1468"/>
      <c r="AK19" s="1468"/>
      <c r="AL19" s="1468"/>
      <c r="AM19" s="1468"/>
      <c r="AN19" s="1468"/>
      <c r="AO19" s="1468"/>
      <c r="AP19" s="1468"/>
      <c r="AQ19" s="1468"/>
      <c r="AR19" s="1468"/>
      <c r="AS19" s="1468"/>
      <c r="AT19" s="1468"/>
    </row>
    <row r="20" spans="1:46" s="1469" customFormat="1" ht="27.75" customHeight="1" x14ac:dyDescent="0.3">
      <c r="A20" s="1997" t="s">
        <v>338</v>
      </c>
      <c r="B20" s="266" t="s">
        <v>143</v>
      </c>
      <c r="C20" s="336">
        <v>7</v>
      </c>
      <c r="D20" s="336">
        <v>10</v>
      </c>
      <c r="E20" s="336">
        <v>11</v>
      </c>
      <c r="F20" s="336">
        <v>16</v>
      </c>
      <c r="G20" s="336">
        <v>21</v>
      </c>
      <c r="H20" s="336">
        <v>23</v>
      </c>
      <c r="I20" s="336">
        <v>20</v>
      </c>
      <c r="J20" s="336">
        <v>22</v>
      </c>
      <c r="K20" s="336">
        <v>23</v>
      </c>
      <c r="L20" s="1467" t="s">
        <v>73</v>
      </c>
      <c r="M20" s="1468"/>
      <c r="N20" s="1468"/>
      <c r="O20" s="1468"/>
      <c r="P20" s="1468"/>
      <c r="Q20" s="1468"/>
      <c r="R20" s="1468"/>
      <c r="S20" s="1468"/>
      <c r="T20" s="1468"/>
      <c r="U20" s="1468"/>
      <c r="V20" s="1468"/>
      <c r="W20" s="1468"/>
      <c r="X20" s="1468"/>
      <c r="Y20" s="1468"/>
      <c r="Z20" s="1468"/>
      <c r="AA20" s="1468"/>
      <c r="AB20" s="1468"/>
      <c r="AC20" s="1468"/>
      <c r="AD20" s="1468"/>
      <c r="AE20" s="1468"/>
      <c r="AF20" s="1468"/>
      <c r="AG20" s="1468"/>
      <c r="AH20" s="1468"/>
      <c r="AI20" s="1468"/>
      <c r="AJ20" s="1468"/>
      <c r="AK20" s="1468"/>
      <c r="AL20" s="1468"/>
      <c r="AM20" s="1468"/>
      <c r="AN20" s="1468"/>
      <c r="AO20" s="1468"/>
      <c r="AP20" s="1468"/>
      <c r="AQ20" s="1468"/>
      <c r="AR20" s="1468"/>
      <c r="AS20" s="1468"/>
      <c r="AT20" s="1468"/>
    </row>
    <row r="21" spans="1:46" s="1470" customFormat="1" ht="27.75" customHeight="1" x14ac:dyDescent="0.3">
      <c r="A21" s="1998"/>
      <c r="B21" s="217" t="s">
        <v>144</v>
      </c>
      <c r="C21" s="186">
        <v>3</v>
      </c>
      <c r="D21" s="186">
        <v>3</v>
      </c>
      <c r="E21" s="186">
        <v>4</v>
      </c>
      <c r="F21" s="186">
        <v>8</v>
      </c>
      <c r="G21" s="186">
        <v>10</v>
      </c>
      <c r="H21" s="186">
        <v>11</v>
      </c>
      <c r="I21" s="186">
        <v>8</v>
      </c>
      <c r="J21" s="186">
        <v>7</v>
      </c>
      <c r="K21" s="186">
        <v>9</v>
      </c>
      <c r="L21" s="338" t="s">
        <v>73</v>
      </c>
      <c r="M21" s="1468"/>
      <c r="N21" s="1468"/>
      <c r="O21" s="1468"/>
      <c r="P21" s="1468"/>
      <c r="Q21" s="1468"/>
      <c r="R21" s="1468"/>
      <c r="S21" s="1468"/>
      <c r="T21" s="1468"/>
      <c r="U21" s="1468"/>
      <c r="V21" s="1468"/>
      <c r="W21" s="1468"/>
      <c r="X21" s="1468"/>
      <c r="Y21" s="1468"/>
      <c r="Z21" s="1468"/>
      <c r="AA21" s="1468"/>
      <c r="AB21" s="1468"/>
      <c r="AC21" s="1468"/>
      <c r="AD21" s="1468"/>
      <c r="AE21" s="1468"/>
      <c r="AF21" s="1468"/>
      <c r="AG21" s="1468"/>
      <c r="AH21" s="1468"/>
      <c r="AI21" s="1468"/>
      <c r="AJ21" s="1468"/>
      <c r="AK21" s="1468"/>
      <c r="AL21" s="1468"/>
      <c r="AM21" s="1468"/>
      <c r="AN21" s="1468"/>
      <c r="AO21" s="1468"/>
      <c r="AP21" s="1468"/>
      <c r="AQ21" s="1468"/>
      <c r="AR21" s="1468"/>
      <c r="AS21" s="1468"/>
      <c r="AT21" s="1468"/>
    </row>
    <row r="22" spans="1:46" s="1472" customFormat="1" ht="27.75" customHeight="1" x14ac:dyDescent="0.3">
      <c r="A22" s="1999"/>
      <c r="B22" s="267" t="s">
        <v>93</v>
      </c>
      <c r="C22" s="339">
        <v>4</v>
      </c>
      <c r="D22" s="339">
        <v>7</v>
      </c>
      <c r="E22" s="339">
        <v>7</v>
      </c>
      <c r="F22" s="339">
        <v>8</v>
      </c>
      <c r="G22" s="339">
        <v>11</v>
      </c>
      <c r="H22" s="339">
        <v>12</v>
      </c>
      <c r="I22" s="339">
        <v>12</v>
      </c>
      <c r="J22" s="339">
        <v>15</v>
      </c>
      <c r="K22" s="339">
        <v>14</v>
      </c>
      <c r="L22" s="1471" t="s">
        <v>73</v>
      </c>
      <c r="M22" s="1468"/>
      <c r="N22" s="1468"/>
      <c r="O22" s="1468"/>
      <c r="P22" s="1468"/>
      <c r="Q22" s="1468"/>
      <c r="R22" s="1468"/>
      <c r="S22" s="1468"/>
      <c r="T22" s="1468"/>
      <c r="U22" s="1468"/>
      <c r="V22" s="1468"/>
      <c r="W22" s="1468"/>
      <c r="X22" s="1468"/>
      <c r="Y22" s="1468"/>
      <c r="Z22" s="1468"/>
      <c r="AA22" s="1468"/>
      <c r="AB22" s="1468"/>
      <c r="AC22" s="1468"/>
      <c r="AD22" s="1468"/>
      <c r="AE22" s="1468"/>
      <c r="AF22" s="1468"/>
      <c r="AG22" s="1468"/>
      <c r="AH22" s="1468"/>
      <c r="AI22" s="1468"/>
      <c r="AJ22" s="1468"/>
      <c r="AK22" s="1468"/>
      <c r="AL22" s="1468"/>
      <c r="AM22" s="1468"/>
      <c r="AN22" s="1468"/>
      <c r="AO22" s="1468"/>
      <c r="AP22" s="1468"/>
      <c r="AQ22" s="1468"/>
      <c r="AR22" s="1468"/>
      <c r="AS22" s="1468"/>
      <c r="AT22" s="1468"/>
    </row>
    <row r="23" spans="1:46" s="1469" customFormat="1" ht="27.75" customHeight="1" x14ac:dyDescent="0.3">
      <c r="A23" s="1997" t="s">
        <v>359</v>
      </c>
      <c r="B23" s="266" t="s">
        <v>143</v>
      </c>
      <c r="C23" s="336">
        <v>3</v>
      </c>
      <c r="D23" s="336">
        <v>3</v>
      </c>
      <c r="E23" s="336">
        <v>13</v>
      </c>
      <c r="F23" s="336">
        <v>12</v>
      </c>
      <c r="G23" s="336">
        <v>10</v>
      </c>
      <c r="H23" s="336">
        <v>29</v>
      </c>
      <c r="I23" s="336">
        <v>18</v>
      </c>
      <c r="J23" s="336">
        <v>16</v>
      </c>
      <c r="K23" s="336">
        <v>23</v>
      </c>
      <c r="L23" s="1467" t="s">
        <v>73</v>
      </c>
      <c r="M23" s="1468"/>
      <c r="N23" s="1468"/>
      <c r="O23" s="1468"/>
      <c r="P23" s="1468"/>
      <c r="Q23" s="1468"/>
      <c r="R23" s="1468"/>
      <c r="S23" s="1468"/>
      <c r="T23" s="1468"/>
      <c r="U23" s="1468"/>
      <c r="V23" s="1468"/>
      <c r="W23" s="1468"/>
      <c r="X23" s="1468"/>
      <c r="Y23" s="1468"/>
      <c r="Z23" s="1468"/>
      <c r="AA23" s="1468"/>
      <c r="AB23" s="1468"/>
      <c r="AC23" s="1468"/>
      <c r="AD23" s="1468"/>
      <c r="AE23" s="1468"/>
      <c r="AF23" s="1468"/>
      <c r="AG23" s="1468"/>
      <c r="AH23" s="1468"/>
      <c r="AI23" s="1468"/>
      <c r="AJ23" s="1468"/>
      <c r="AK23" s="1468"/>
      <c r="AL23" s="1468"/>
      <c r="AM23" s="1468"/>
      <c r="AN23" s="1468"/>
      <c r="AO23" s="1468"/>
      <c r="AP23" s="1468"/>
      <c r="AQ23" s="1468"/>
      <c r="AR23" s="1468"/>
      <c r="AS23" s="1468"/>
      <c r="AT23" s="1468"/>
    </row>
    <row r="24" spans="1:46" s="1470" customFormat="1" ht="27.75" customHeight="1" x14ac:dyDescent="0.3">
      <c r="A24" s="1998"/>
      <c r="B24" s="217" t="s">
        <v>144</v>
      </c>
      <c r="C24" s="186">
        <v>1</v>
      </c>
      <c r="D24" s="186">
        <v>2</v>
      </c>
      <c r="E24" s="186">
        <v>9</v>
      </c>
      <c r="F24" s="186">
        <v>8</v>
      </c>
      <c r="G24" s="186">
        <v>7</v>
      </c>
      <c r="H24" s="186">
        <v>18</v>
      </c>
      <c r="I24" s="186">
        <v>9</v>
      </c>
      <c r="J24" s="186">
        <v>5</v>
      </c>
      <c r="K24" s="186">
        <v>10</v>
      </c>
      <c r="L24" s="338" t="s">
        <v>73</v>
      </c>
      <c r="M24" s="1468"/>
      <c r="N24" s="1468"/>
      <c r="O24" s="1468"/>
      <c r="P24" s="1468"/>
      <c r="Q24" s="1468"/>
      <c r="R24" s="1468"/>
      <c r="S24" s="1468"/>
      <c r="T24" s="1468"/>
      <c r="U24" s="1468"/>
      <c r="V24" s="1468"/>
      <c r="W24" s="1468"/>
      <c r="X24" s="1468"/>
      <c r="Y24" s="1468"/>
      <c r="Z24" s="1468"/>
      <c r="AA24" s="1468"/>
      <c r="AB24" s="1468"/>
      <c r="AC24" s="1468"/>
      <c r="AD24" s="1468"/>
      <c r="AE24" s="1468"/>
      <c r="AF24" s="1468"/>
      <c r="AG24" s="1468"/>
      <c r="AH24" s="1468"/>
      <c r="AI24" s="1468"/>
      <c r="AJ24" s="1468"/>
      <c r="AK24" s="1468"/>
      <c r="AL24" s="1468"/>
      <c r="AM24" s="1468"/>
      <c r="AN24" s="1468"/>
      <c r="AO24" s="1468"/>
      <c r="AP24" s="1468"/>
      <c r="AQ24" s="1468"/>
      <c r="AR24" s="1468"/>
      <c r="AS24" s="1468"/>
      <c r="AT24" s="1468"/>
    </row>
    <row r="25" spans="1:46" s="1472" customFormat="1" ht="27.75" customHeight="1" x14ac:dyDescent="0.3">
      <c r="A25" s="1999"/>
      <c r="B25" s="267" t="s">
        <v>93</v>
      </c>
      <c r="C25" s="339">
        <v>2</v>
      </c>
      <c r="D25" s="339">
        <v>1</v>
      </c>
      <c r="E25" s="339">
        <v>4</v>
      </c>
      <c r="F25" s="339">
        <v>4</v>
      </c>
      <c r="G25" s="339">
        <v>3</v>
      </c>
      <c r="H25" s="339">
        <v>11</v>
      </c>
      <c r="I25" s="339">
        <v>9</v>
      </c>
      <c r="J25" s="339">
        <v>11</v>
      </c>
      <c r="K25" s="339">
        <v>13</v>
      </c>
      <c r="L25" s="1471" t="s">
        <v>73</v>
      </c>
      <c r="M25" s="1468"/>
      <c r="N25" s="1468"/>
      <c r="O25" s="1468"/>
      <c r="P25" s="1468"/>
      <c r="Q25" s="1468"/>
      <c r="R25" s="1468"/>
      <c r="S25" s="1468"/>
      <c r="T25" s="1468"/>
      <c r="U25" s="1468"/>
      <c r="V25" s="1468"/>
      <c r="W25" s="1468"/>
      <c r="X25" s="1468"/>
      <c r="Y25" s="1468"/>
      <c r="Z25" s="1468"/>
      <c r="AA25" s="1468"/>
      <c r="AB25" s="1468"/>
      <c r="AC25" s="1468"/>
      <c r="AD25" s="1468"/>
      <c r="AE25" s="1468"/>
      <c r="AF25" s="1468"/>
      <c r="AG25" s="1468"/>
      <c r="AH25" s="1468"/>
      <c r="AI25" s="1468"/>
      <c r="AJ25" s="1468"/>
      <c r="AK25" s="1468"/>
      <c r="AL25" s="1468"/>
      <c r="AM25" s="1468"/>
      <c r="AN25" s="1468"/>
      <c r="AO25" s="1468"/>
      <c r="AP25" s="1468"/>
      <c r="AQ25" s="1468"/>
      <c r="AR25" s="1468"/>
      <c r="AS25" s="1468"/>
      <c r="AT25" s="1468"/>
    </row>
    <row r="26" spans="1:46" s="1469" customFormat="1" ht="27.75" customHeight="1" x14ac:dyDescent="0.3">
      <c r="A26" s="1997" t="s">
        <v>339</v>
      </c>
      <c r="B26" s="266" t="s">
        <v>143</v>
      </c>
      <c r="C26" s="336" t="s">
        <v>73</v>
      </c>
      <c r="D26" s="336" t="s">
        <v>73</v>
      </c>
      <c r="E26" s="336">
        <v>2</v>
      </c>
      <c r="F26" s="336">
        <v>2</v>
      </c>
      <c r="G26" s="336">
        <v>1</v>
      </c>
      <c r="H26" s="336">
        <v>7</v>
      </c>
      <c r="I26" s="336">
        <v>6</v>
      </c>
      <c r="J26" s="336">
        <v>4</v>
      </c>
      <c r="K26" s="336">
        <v>5</v>
      </c>
      <c r="L26" s="1467" t="s">
        <v>73</v>
      </c>
      <c r="M26" s="1468"/>
      <c r="N26" s="1468"/>
      <c r="O26" s="1468"/>
      <c r="P26" s="1468"/>
      <c r="Q26" s="1468"/>
      <c r="R26" s="1468"/>
      <c r="S26" s="1468"/>
      <c r="T26" s="1468"/>
      <c r="U26" s="1468"/>
      <c r="V26" s="1468"/>
      <c r="W26" s="1468"/>
      <c r="X26" s="1468"/>
      <c r="Y26" s="1468"/>
      <c r="Z26" s="1468"/>
      <c r="AA26" s="1468"/>
      <c r="AB26" s="1468"/>
      <c r="AC26" s="1468"/>
      <c r="AD26" s="1468"/>
      <c r="AE26" s="1468"/>
      <c r="AF26" s="1468"/>
      <c r="AG26" s="1468"/>
      <c r="AH26" s="1468"/>
      <c r="AI26" s="1468"/>
      <c r="AJ26" s="1468"/>
      <c r="AK26" s="1468"/>
      <c r="AL26" s="1468"/>
      <c r="AM26" s="1468"/>
      <c r="AN26" s="1468"/>
      <c r="AO26" s="1468"/>
      <c r="AP26" s="1468"/>
      <c r="AQ26" s="1468"/>
      <c r="AR26" s="1468"/>
      <c r="AS26" s="1468"/>
      <c r="AT26" s="1468"/>
    </row>
    <row r="27" spans="1:46" s="1470" customFormat="1" ht="27.75" customHeight="1" x14ac:dyDescent="0.3">
      <c r="A27" s="1998"/>
      <c r="B27" s="217" t="s">
        <v>144</v>
      </c>
      <c r="C27" s="186" t="s">
        <v>73</v>
      </c>
      <c r="D27" s="186" t="s">
        <v>73</v>
      </c>
      <c r="E27" s="186">
        <v>2</v>
      </c>
      <c r="F27" s="186">
        <v>2</v>
      </c>
      <c r="G27" s="186">
        <v>1</v>
      </c>
      <c r="H27" s="186">
        <v>5</v>
      </c>
      <c r="I27" s="186">
        <v>4</v>
      </c>
      <c r="J27" s="186">
        <v>3</v>
      </c>
      <c r="K27" s="186">
        <v>4</v>
      </c>
      <c r="L27" s="338" t="s">
        <v>73</v>
      </c>
      <c r="M27" s="1468"/>
      <c r="N27" s="1468"/>
      <c r="O27" s="1468"/>
      <c r="P27" s="1468"/>
      <c r="Q27" s="1468"/>
      <c r="R27" s="1468"/>
      <c r="S27" s="1468"/>
      <c r="T27" s="1468"/>
      <c r="U27" s="1468"/>
      <c r="V27" s="1468"/>
      <c r="W27" s="1468"/>
      <c r="X27" s="1468"/>
      <c r="Y27" s="1468"/>
      <c r="Z27" s="1468"/>
      <c r="AA27" s="1468"/>
      <c r="AB27" s="1468"/>
      <c r="AC27" s="1468"/>
      <c r="AD27" s="1468"/>
      <c r="AE27" s="1468"/>
      <c r="AF27" s="1468"/>
      <c r="AG27" s="1468"/>
      <c r="AH27" s="1468"/>
      <c r="AI27" s="1468"/>
      <c r="AJ27" s="1468"/>
      <c r="AK27" s="1468"/>
      <c r="AL27" s="1468"/>
      <c r="AM27" s="1468"/>
      <c r="AN27" s="1468"/>
      <c r="AO27" s="1468"/>
      <c r="AP27" s="1468"/>
      <c r="AQ27" s="1468"/>
      <c r="AR27" s="1468"/>
      <c r="AS27" s="1468"/>
      <c r="AT27" s="1468"/>
    </row>
    <row r="28" spans="1:46" s="1472" customFormat="1" ht="27.75" customHeight="1" x14ac:dyDescent="0.3">
      <c r="A28" s="1999"/>
      <c r="B28" s="267" t="s">
        <v>93</v>
      </c>
      <c r="C28" s="339" t="s">
        <v>73</v>
      </c>
      <c r="D28" s="339" t="s">
        <v>73</v>
      </c>
      <c r="E28" s="339" t="s">
        <v>73</v>
      </c>
      <c r="F28" s="339" t="s">
        <v>73</v>
      </c>
      <c r="G28" s="339" t="s">
        <v>73</v>
      </c>
      <c r="H28" s="339">
        <v>2</v>
      </c>
      <c r="I28" s="339">
        <v>2</v>
      </c>
      <c r="J28" s="339">
        <v>1</v>
      </c>
      <c r="K28" s="339">
        <v>1</v>
      </c>
      <c r="L28" s="1471" t="s">
        <v>73</v>
      </c>
      <c r="M28" s="1468"/>
      <c r="N28" s="1468"/>
      <c r="O28" s="1468"/>
      <c r="P28" s="1468"/>
      <c r="Q28" s="1468"/>
      <c r="R28" s="1468"/>
      <c r="S28" s="1468"/>
      <c r="T28" s="1468"/>
      <c r="U28" s="1468"/>
      <c r="V28" s="1468"/>
      <c r="W28" s="1468"/>
      <c r="X28" s="1468"/>
      <c r="Y28" s="1468"/>
      <c r="Z28" s="1468"/>
      <c r="AA28" s="1468"/>
      <c r="AB28" s="1468"/>
      <c r="AC28" s="1468"/>
      <c r="AD28" s="1468"/>
      <c r="AE28" s="1468"/>
      <c r="AF28" s="1468"/>
      <c r="AG28" s="1468"/>
      <c r="AH28" s="1468"/>
      <c r="AI28" s="1468"/>
      <c r="AJ28" s="1468"/>
      <c r="AK28" s="1468"/>
      <c r="AL28" s="1468"/>
      <c r="AM28" s="1468"/>
      <c r="AN28" s="1468"/>
      <c r="AO28" s="1468"/>
      <c r="AP28" s="1468"/>
      <c r="AQ28" s="1468"/>
      <c r="AR28" s="1468"/>
      <c r="AS28" s="1468"/>
      <c r="AT28" s="1468"/>
    </row>
    <row r="29" spans="1:46" s="1469" customFormat="1" ht="27.75" customHeight="1" x14ac:dyDescent="0.3">
      <c r="A29" s="1997" t="s">
        <v>360</v>
      </c>
      <c r="B29" s="266" t="s">
        <v>143</v>
      </c>
      <c r="C29" s="336">
        <v>4</v>
      </c>
      <c r="D29" s="336">
        <v>14</v>
      </c>
      <c r="E29" s="336">
        <v>18</v>
      </c>
      <c r="F29" s="336">
        <v>33</v>
      </c>
      <c r="G29" s="336">
        <v>36</v>
      </c>
      <c r="H29" s="336">
        <v>38</v>
      </c>
      <c r="I29" s="336">
        <v>33</v>
      </c>
      <c r="J29" s="336">
        <v>31</v>
      </c>
      <c r="K29" s="336">
        <v>26</v>
      </c>
      <c r="L29" s="1467" t="s">
        <v>73</v>
      </c>
      <c r="M29" s="1468"/>
      <c r="N29" s="1468"/>
      <c r="O29" s="1468"/>
      <c r="P29" s="1468"/>
      <c r="Q29" s="1468"/>
      <c r="R29" s="1468"/>
      <c r="S29" s="1468"/>
      <c r="T29" s="1468"/>
      <c r="U29" s="1468"/>
      <c r="V29" s="1468"/>
      <c r="W29" s="1468"/>
      <c r="X29" s="1468"/>
      <c r="Y29" s="1468"/>
      <c r="Z29" s="1468"/>
      <c r="AA29" s="1468"/>
      <c r="AB29" s="1468"/>
      <c r="AC29" s="1468"/>
      <c r="AD29" s="1468"/>
      <c r="AE29" s="1468"/>
      <c r="AF29" s="1468"/>
      <c r="AG29" s="1468"/>
      <c r="AH29" s="1468"/>
      <c r="AI29" s="1468"/>
      <c r="AJ29" s="1468"/>
      <c r="AK29" s="1468"/>
      <c r="AL29" s="1468"/>
      <c r="AM29" s="1468"/>
      <c r="AN29" s="1468"/>
      <c r="AO29" s="1468"/>
      <c r="AP29" s="1468"/>
      <c r="AQ29" s="1468"/>
      <c r="AR29" s="1468"/>
      <c r="AS29" s="1468"/>
      <c r="AT29" s="1468"/>
    </row>
    <row r="30" spans="1:46" s="1470" customFormat="1" ht="27.75" customHeight="1" x14ac:dyDescent="0.3">
      <c r="A30" s="1998"/>
      <c r="B30" s="217" t="s">
        <v>144</v>
      </c>
      <c r="C30" s="186">
        <v>1</v>
      </c>
      <c r="D30" s="186">
        <v>11</v>
      </c>
      <c r="E30" s="186">
        <v>13</v>
      </c>
      <c r="F30" s="186">
        <v>23</v>
      </c>
      <c r="G30" s="186">
        <v>24</v>
      </c>
      <c r="H30" s="186">
        <v>25</v>
      </c>
      <c r="I30" s="186">
        <v>22</v>
      </c>
      <c r="J30" s="186">
        <v>21</v>
      </c>
      <c r="K30" s="186">
        <v>15</v>
      </c>
      <c r="L30" s="338" t="s">
        <v>73</v>
      </c>
      <c r="M30" s="1468"/>
      <c r="N30" s="1468"/>
      <c r="O30" s="1468"/>
      <c r="P30" s="1468"/>
      <c r="Q30" s="1468"/>
      <c r="R30" s="1468"/>
      <c r="S30" s="1468"/>
      <c r="T30" s="1468"/>
      <c r="U30" s="1468"/>
      <c r="V30" s="1468"/>
      <c r="W30" s="1468"/>
      <c r="X30" s="1468"/>
      <c r="Y30" s="1468"/>
      <c r="Z30" s="1468"/>
      <c r="AA30" s="1468"/>
      <c r="AB30" s="1468"/>
      <c r="AC30" s="1468"/>
      <c r="AD30" s="1468"/>
      <c r="AE30" s="1468"/>
      <c r="AF30" s="1468"/>
      <c r="AG30" s="1468"/>
      <c r="AH30" s="1468"/>
      <c r="AI30" s="1468"/>
      <c r="AJ30" s="1468"/>
      <c r="AK30" s="1468"/>
      <c r="AL30" s="1468"/>
      <c r="AM30" s="1468"/>
      <c r="AN30" s="1468"/>
      <c r="AO30" s="1468"/>
      <c r="AP30" s="1468"/>
      <c r="AQ30" s="1468"/>
      <c r="AR30" s="1468"/>
      <c r="AS30" s="1468"/>
      <c r="AT30" s="1468"/>
    </row>
    <row r="31" spans="1:46" s="1472" customFormat="1" ht="27.75" customHeight="1" x14ac:dyDescent="0.3">
      <c r="A31" s="1999"/>
      <c r="B31" s="267" t="s">
        <v>93</v>
      </c>
      <c r="C31" s="339">
        <v>3</v>
      </c>
      <c r="D31" s="339">
        <v>3</v>
      </c>
      <c r="E31" s="339">
        <v>5</v>
      </c>
      <c r="F31" s="339">
        <v>10</v>
      </c>
      <c r="G31" s="339">
        <v>12</v>
      </c>
      <c r="H31" s="339">
        <v>13</v>
      </c>
      <c r="I31" s="339">
        <v>11</v>
      </c>
      <c r="J31" s="339">
        <v>10</v>
      </c>
      <c r="K31" s="339">
        <v>11</v>
      </c>
      <c r="L31" s="1471" t="s">
        <v>73</v>
      </c>
      <c r="M31" s="1468"/>
      <c r="N31" s="1468"/>
      <c r="O31" s="1468"/>
      <c r="P31" s="1468"/>
      <c r="Q31" s="1468"/>
      <c r="R31" s="1468"/>
      <c r="S31" s="1468"/>
      <c r="T31" s="1468"/>
      <c r="U31" s="1468"/>
      <c r="V31" s="1468"/>
      <c r="W31" s="1468"/>
      <c r="X31" s="1468"/>
      <c r="Y31" s="1468"/>
      <c r="Z31" s="1468"/>
      <c r="AA31" s="1468"/>
      <c r="AB31" s="1468"/>
      <c r="AC31" s="1468"/>
      <c r="AD31" s="1468"/>
      <c r="AE31" s="1468"/>
      <c r="AF31" s="1468"/>
      <c r="AG31" s="1468"/>
      <c r="AH31" s="1468"/>
      <c r="AI31" s="1468"/>
      <c r="AJ31" s="1468"/>
      <c r="AK31" s="1468"/>
      <c r="AL31" s="1468"/>
      <c r="AM31" s="1468"/>
      <c r="AN31" s="1468"/>
      <c r="AO31" s="1468"/>
      <c r="AP31" s="1468"/>
      <c r="AQ31" s="1468"/>
      <c r="AR31" s="1468"/>
      <c r="AS31" s="1468"/>
      <c r="AT31" s="1468"/>
    </row>
    <row r="32" spans="1:46" s="1469" customFormat="1" ht="27.75" customHeight="1" x14ac:dyDescent="0.3">
      <c r="A32" s="1997" t="s">
        <v>361</v>
      </c>
      <c r="B32" s="266" t="s">
        <v>143</v>
      </c>
      <c r="C32" s="336">
        <v>4</v>
      </c>
      <c r="D32" s="336">
        <v>8</v>
      </c>
      <c r="E32" s="336">
        <v>5</v>
      </c>
      <c r="F32" s="336">
        <v>17</v>
      </c>
      <c r="G32" s="336">
        <v>22</v>
      </c>
      <c r="H32" s="336">
        <v>10</v>
      </c>
      <c r="I32" s="336">
        <v>5</v>
      </c>
      <c r="J32" s="336">
        <v>5</v>
      </c>
      <c r="K32" s="336">
        <v>10</v>
      </c>
      <c r="L32" s="1467" t="s">
        <v>73</v>
      </c>
      <c r="M32" s="1468"/>
      <c r="N32" s="1468"/>
      <c r="O32" s="1468"/>
      <c r="P32" s="1468"/>
      <c r="Q32" s="1468"/>
      <c r="R32" s="1468"/>
      <c r="S32" s="1468"/>
      <c r="T32" s="1468"/>
      <c r="U32" s="1468"/>
      <c r="V32" s="1468"/>
      <c r="W32" s="1468"/>
      <c r="X32" s="1468"/>
      <c r="Y32" s="1468"/>
      <c r="Z32" s="1468"/>
      <c r="AA32" s="1468"/>
      <c r="AB32" s="1468"/>
      <c r="AC32" s="1468"/>
      <c r="AD32" s="1468"/>
      <c r="AE32" s="1468"/>
      <c r="AF32" s="1468"/>
      <c r="AG32" s="1468"/>
      <c r="AH32" s="1468"/>
      <c r="AI32" s="1468"/>
      <c r="AJ32" s="1468"/>
      <c r="AK32" s="1468"/>
      <c r="AL32" s="1468"/>
      <c r="AM32" s="1468"/>
      <c r="AN32" s="1468"/>
      <c r="AO32" s="1468"/>
      <c r="AP32" s="1468"/>
      <c r="AQ32" s="1468"/>
      <c r="AR32" s="1468"/>
      <c r="AS32" s="1468"/>
      <c r="AT32" s="1468"/>
    </row>
    <row r="33" spans="1:46" s="1472" customFormat="1" ht="27.75" customHeight="1" x14ac:dyDescent="0.3">
      <c r="A33" s="1999"/>
      <c r="B33" s="267" t="s">
        <v>93</v>
      </c>
      <c r="C33" s="339">
        <v>4</v>
      </c>
      <c r="D33" s="339">
        <v>8</v>
      </c>
      <c r="E33" s="339">
        <v>5</v>
      </c>
      <c r="F33" s="339">
        <v>17</v>
      </c>
      <c r="G33" s="339">
        <v>22</v>
      </c>
      <c r="H33" s="339">
        <v>10</v>
      </c>
      <c r="I33" s="339">
        <v>5</v>
      </c>
      <c r="J33" s="339">
        <v>5</v>
      </c>
      <c r="K33" s="339">
        <v>10</v>
      </c>
      <c r="L33" s="1471" t="s">
        <v>73</v>
      </c>
      <c r="M33" s="1468"/>
      <c r="N33" s="1468"/>
      <c r="O33" s="1468"/>
      <c r="P33" s="1468"/>
      <c r="Q33" s="1468"/>
      <c r="R33" s="1468"/>
      <c r="S33" s="1468"/>
      <c r="T33" s="1468"/>
      <c r="U33" s="1468"/>
      <c r="V33" s="1468"/>
      <c r="W33" s="1468"/>
      <c r="X33" s="1468"/>
      <c r="Y33" s="1468"/>
      <c r="Z33" s="1468"/>
      <c r="AA33" s="1468"/>
      <c r="AB33" s="1468"/>
      <c r="AC33" s="1468"/>
      <c r="AD33" s="1468"/>
      <c r="AE33" s="1468"/>
      <c r="AF33" s="1468"/>
      <c r="AG33" s="1468"/>
      <c r="AH33" s="1468"/>
      <c r="AI33" s="1468"/>
      <c r="AJ33" s="1468"/>
      <c r="AK33" s="1468"/>
      <c r="AL33" s="1468"/>
      <c r="AM33" s="1468"/>
      <c r="AN33" s="1468"/>
      <c r="AO33" s="1468"/>
      <c r="AP33" s="1468"/>
      <c r="AQ33" s="1468"/>
      <c r="AR33" s="1468"/>
      <c r="AS33" s="1468"/>
      <c r="AT33" s="1468"/>
    </row>
    <row r="34" spans="1:46" s="1475" customFormat="1" ht="27.75" customHeight="1" x14ac:dyDescent="0.3">
      <c r="A34" s="2012" t="s">
        <v>342</v>
      </c>
      <c r="B34" s="1473" t="s">
        <v>143</v>
      </c>
      <c r="C34" s="1474">
        <v>19</v>
      </c>
      <c r="D34" s="1474">
        <v>16</v>
      </c>
      <c r="E34" s="1474">
        <v>14</v>
      </c>
      <c r="F34" s="1474">
        <v>8</v>
      </c>
      <c r="G34" s="1474">
        <v>16</v>
      </c>
      <c r="H34" s="1474">
        <v>9</v>
      </c>
      <c r="I34" s="1474">
        <v>8</v>
      </c>
      <c r="J34" s="1474">
        <v>8</v>
      </c>
      <c r="K34" s="1474">
        <v>6</v>
      </c>
      <c r="L34" s="645" t="s">
        <v>73</v>
      </c>
      <c r="M34" s="1468"/>
      <c r="N34" s="1468"/>
      <c r="O34" s="1468"/>
      <c r="P34" s="1468"/>
      <c r="Q34" s="1468"/>
      <c r="R34" s="1468"/>
      <c r="S34" s="1468"/>
      <c r="T34" s="1468"/>
      <c r="U34" s="1468"/>
      <c r="V34" s="1468"/>
      <c r="W34" s="1468"/>
      <c r="X34" s="1468"/>
      <c r="Y34" s="1468"/>
      <c r="Z34" s="1468"/>
      <c r="AA34" s="1468"/>
      <c r="AB34" s="1468"/>
      <c r="AC34" s="1468"/>
      <c r="AD34" s="1468"/>
      <c r="AE34" s="1468"/>
      <c r="AF34" s="1468"/>
      <c r="AG34" s="1468"/>
      <c r="AH34" s="1468"/>
      <c r="AI34" s="1468"/>
      <c r="AJ34" s="1468"/>
      <c r="AK34" s="1468"/>
      <c r="AL34" s="1468"/>
      <c r="AM34" s="1468"/>
      <c r="AN34" s="1468"/>
      <c r="AO34" s="1468"/>
      <c r="AP34" s="1468"/>
      <c r="AQ34" s="1468"/>
      <c r="AR34" s="1468"/>
      <c r="AS34" s="1468"/>
      <c r="AT34" s="1468"/>
    </row>
    <row r="35" spans="1:46" s="1475" customFormat="1" ht="27.75" customHeight="1" x14ac:dyDescent="0.3">
      <c r="A35" s="2013"/>
      <c r="B35" s="267" t="s">
        <v>93</v>
      </c>
      <c r="C35" s="339">
        <v>19</v>
      </c>
      <c r="D35" s="339">
        <v>16</v>
      </c>
      <c r="E35" s="339">
        <v>14</v>
      </c>
      <c r="F35" s="339">
        <v>8</v>
      </c>
      <c r="G35" s="339">
        <v>16</v>
      </c>
      <c r="H35" s="339">
        <v>9</v>
      </c>
      <c r="I35" s="339">
        <v>8</v>
      </c>
      <c r="J35" s="339">
        <v>8</v>
      </c>
      <c r="K35" s="339">
        <v>6</v>
      </c>
      <c r="L35" s="646" t="s">
        <v>73</v>
      </c>
      <c r="M35" s="1468"/>
      <c r="N35" s="1468"/>
      <c r="O35" s="1468"/>
      <c r="P35" s="1468"/>
      <c r="Q35" s="1468"/>
      <c r="R35" s="1468"/>
      <c r="S35" s="1468"/>
      <c r="T35" s="1468"/>
      <c r="U35" s="1468"/>
      <c r="V35" s="1468"/>
      <c r="W35" s="1468"/>
      <c r="X35" s="1468"/>
      <c r="Y35" s="1468"/>
      <c r="Z35" s="1468"/>
      <c r="AA35" s="1468"/>
      <c r="AB35" s="1468"/>
      <c r="AC35" s="1468"/>
      <c r="AD35" s="1468"/>
      <c r="AE35" s="1468"/>
      <c r="AF35" s="1468"/>
      <c r="AG35" s="1468"/>
      <c r="AH35" s="1468"/>
      <c r="AI35" s="1468"/>
      <c r="AJ35" s="1468"/>
      <c r="AK35" s="1468"/>
      <c r="AL35" s="1468"/>
      <c r="AM35" s="1468"/>
      <c r="AN35" s="1468"/>
      <c r="AO35" s="1468"/>
      <c r="AP35" s="1468"/>
      <c r="AQ35" s="1468"/>
      <c r="AR35" s="1468"/>
      <c r="AS35" s="1468"/>
      <c r="AT35" s="1468"/>
    </row>
    <row r="36" spans="1:46" s="1475" customFormat="1" ht="27.75" customHeight="1" x14ac:dyDescent="0.3">
      <c r="A36" s="2014" t="s">
        <v>768</v>
      </c>
      <c r="B36" s="2014"/>
      <c r="C36" s="2014"/>
      <c r="D36" s="2014"/>
      <c r="E36" s="2014"/>
      <c r="F36" s="2014"/>
      <c r="G36" s="2014"/>
      <c r="H36" s="2014"/>
      <c r="I36" s="2014"/>
      <c r="J36" s="2014"/>
      <c r="K36" s="2014"/>
      <c r="L36" s="2014"/>
      <c r="M36" s="1468"/>
      <c r="N36" s="1468"/>
      <c r="O36" s="1468"/>
      <c r="P36" s="1468"/>
      <c r="Q36" s="1468"/>
      <c r="R36" s="1468"/>
      <c r="S36" s="1468"/>
      <c r="T36" s="1468"/>
      <c r="U36" s="1468"/>
      <c r="V36" s="1468"/>
      <c r="W36" s="1468"/>
      <c r="X36" s="1468"/>
      <c r="Y36" s="1468"/>
      <c r="Z36" s="1468"/>
      <c r="AA36" s="1468"/>
      <c r="AB36" s="1468"/>
      <c r="AC36" s="1468"/>
      <c r="AD36" s="1468"/>
      <c r="AE36" s="1468"/>
      <c r="AF36" s="1468"/>
      <c r="AG36" s="1468"/>
      <c r="AH36" s="1468"/>
      <c r="AI36" s="1468"/>
      <c r="AJ36" s="1468"/>
      <c r="AK36" s="1468"/>
      <c r="AL36" s="1468"/>
      <c r="AM36" s="1468"/>
      <c r="AN36" s="1468"/>
      <c r="AO36" s="1468"/>
      <c r="AP36" s="1468"/>
      <c r="AQ36" s="1468"/>
      <c r="AR36" s="1468"/>
      <c r="AS36" s="1468"/>
      <c r="AT36" s="1468"/>
    </row>
    <row r="37" spans="1:46" s="1475" customFormat="1" ht="27.75" customHeight="1" thickBot="1" x14ac:dyDescent="0.35">
      <c r="A37" s="1476"/>
      <c r="B37" s="367"/>
      <c r="C37" s="1477"/>
      <c r="D37" s="1477"/>
      <c r="E37" s="1477"/>
      <c r="F37" s="1477"/>
      <c r="G37" s="1477"/>
      <c r="H37" s="1477"/>
      <c r="I37" s="1477"/>
      <c r="J37" s="1477"/>
      <c r="K37" s="1477"/>
      <c r="L37" s="1477"/>
      <c r="M37" s="1468"/>
      <c r="N37" s="1468"/>
      <c r="O37" s="1468"/>
      <c r="P37" s="1468"/>
      <c r="Q37" s="1468"/>
      <c r="R37" s="1468"/>
      <c r="S37" s="1468"/>
      <c r="T37" s="1468"/>
      <c r="U37" s="1468"/>
      <c r="V37" s="1468"/>
      <c r="W37" s="1468"/>
      <c r="X37" s="1468"/>
      <c r="Y37" s="1468"/>
      <c r="Z37" s="1468"/>
      <c r="AA37" s="1468"/>
      <c r="AB37" s="1468"/>
      <c r="AC37" s="1468"/>
      <c r="AD37" s="1468"/>
      <c r="AE37" s="1468"/>
      <c r="AF37" s="1468"/>
      <c r="AG37" s="1468"/>
      <c r="AH37" s="1468"/>
      <c r="AI37" s="1468"/>
      <c r="AJ37" s="1468"/>
      <c r="AK37" s="1468"/>
      <c r="AL37" s="1468"/>
      <c r="AM37" s="1468"/>
      <c r="AN37" s="1468"/>
      <c r="AO37" s="1468"/>
      <c r="AP37" s="1468"/>
      <c r="AQ37" s="1468"/>
      <c r="AR37" s="1468"/>
      <c r="AS37" s="1468"/>
      <c r="AT37" s="1468"/>
    </row>
    <row r="38" spans="1:46" s="1475" customFormat="1" ht="27.75" customHeight="1" x14ac:dyDescent="0.3">
      <c r="A38" s="1991" t="s">
        <v>330</v>
      </c>
      <c r="B38" s="1993" t="s">
        <v>134</v>
      </c>
      <c r="C38" s="2017" t="s">
        <v>351</v>
      </c>
      <c r="D38" s="2018"/>
      <c r="E38" s="2018"/>
      <c r="F38" s="2018"/>
      <c r="G38" s="2018"/>
      <c r="H38" s="2018"/>
      <c r="I38" s="2018"/>
      <c r="J38" s="2018"/>
      <c r="K38" s="2018"/>
      <c r="L38" s="2018"/>
      <c r="M38" s="1468"/>
      <c r="N38" s="1468"/>
      <c r="O38" s="1468"/>
      <c r="P38" s="1468"/>
      <c r="Q38" s="1468"/>
      <c r="R38" s="1468"/>
      <c r="S38" s="1468"/>
      <c r="T38" s="1468"/>
      <c r="U38" s="1468"/>
      <c r="V38" s="1468"/>
      <c r="W38" s="1468"/>
      <c r="X38" s="1468"/>
      <c r="Y38" s="1468"/>
      <c r="Z38" s="1468"/>
      <c r="AA38" s="1468"/>
      <c r="AB38" s="1468"/>
      <c r="AC38" s="1468"/>
      <c r="AD38" s="1468"/>
      <c r="AE38" s="1468"/>
      <c r="AF38" s="1468"/>
      <c r="AG38" s="1468"/>
      <c r="AH38" s="1468"/>
      <c r="AI38" s="1468"/>
      <c r="AJ38" s="1468"/>
      <c r="AK38" s="1468"/>
      <c r="AL38" s="1468"/>
      <c r="AM38" s="1468"/>
      <c r="AN38" s="1468"/>
      <c r="AO38" s="1468"/>
      <c r="AP38" s="1468"/>
      <c r="AQ38" s="1468"/>
      <c r="AR38" s="1468"/>
      <c r="AS38" s="1468"/>
      <c r="AT38" s="1468"/>
    </row>
    <row r="39" spans="1:46" s="1475" customFormat="1" ht="49.5" customHeight="1" thickBot="1" x14ac:dyDescent="0.35">
      <c r="A39" s="1992"/>
      <c r="B39" s="1994"/>
      <c r="C39" s="1395" t="s">
        <v>123</v>
      </c>
      <c r="D39" s="1395" t="s">
        <v>124</v>
      </c>
      <c r="E39" s="1395" t="s">
        <v>125</v>
      </c>
      <c r="F39" s="1395" t="s">
        <v>126</v>
      </c>
      <c r="G39" s="1395" t="s">
        <v>127</v>
      </c>
      <c r="H39" s="1395" t="s">
        <v>128</v>
      </c>
      <c r="I39" s="1395" t="s">
        <v>211</v>
      </c>
      <c r="J39" s="1395" t="s">
        <v>331</v>
      </c>
      <c r="K39" s="1465" t="s">
        <v>332</v>
      </c>
      <c r="L39" s="1466" t="s">
        <v>333</v>
      </c>
      <c r="M39" s="1468"/>
      <c r="N39" s="1468"/>
      <c r="O39" s="1468"/>
      <c r="P39" s="1468"/>
      <c r="Q39" s="1468"/>
      <c r="R39" s="1468"/>
      <c r="S39" s="1468"/>
      <c r="T39" s="1468"/>
      <c r="U39" s="1468"/>
      <c r="V39" s="1468"/>
      <c r="W39" s="1468"/>
      <c r="X39" s="1468"/>
      <c r="Y39" s="1468"/>
      <c r="Z39" s="1468"/>
      <c r="AA39" s="1468"/>
      <c r="AB39" s="1468"/>
      <c r="AC39" s="1468"/>
      <c r="AD39" s="1468"/>
      <c r="AE39" s="1468"/>
      <c r="AF39" s="1468"/>
      <c r="AG39" s="1468"/>
      <c r="AH39" s="1468"/>
      <c r="AI39" s="1468"/>
      <c r="AJ39" s="1468"/>
      <c r="AK39" s="1468"/>
      <c r="AL39" s="1468"/>
      <c r="AM39" s="1468"/>
      <c r="AN39" s="1468"/>
      <c r="AO39" s="1468"/>
      <c r="AP39" s="1468"/>
      <c r="AQ39" s="1468"/>
      <c r="AR39" s="1468"/>
      <c r="AS39" s="1468"/>
      <c r="AT39" s="1468"/>
    </row>
    <row r="40" spans="1:46" s="1470" customFormat="1" ht="27.75" customHeight="1" x14ac:dyDescent="0.3">
      <c r="A40" s="1998" t="s">
        <v>343</v>
      </c>
      <c r="B40" s="217" t="s">
        <v>143</v>
      </c>
      <c r="C40" s="186">
        <v>6</v>
      </c>
      <c r="D40" s="186">
        <v>9</v>
      </c>
      <c r="E40" s="186">
        <v>9</v>
      </c>
      <c r="F40" s="186">
        <v>6</v>
      </c>
      <c r="G40" s="186">
        <v>4</v>
      </c>
      <c r="H40" s="186">
        <v>3</v>
      </c>
      <c r="I40" s="186">
        <v>5</v>
      </c>
      <c r="J40" s="186">
        <v>5</v>
      </c>
      <c r="K40" s="186">
        <v>9</v>
      </c>
      <c r="L40" s="338" t="s">
        <v>73</v>
      </c>
      <c r="M40" s="1468"/>
      <c r="N40" s="1468"/>
      <c r="O40" s="1468"/>
      <c r="P40" s="1468"/>
      <c r="Q40" s="1468"/>
      <c r="R40" s="1468"/>
      <c r="S40" s="1468"/>
      <c r="T40" s="1468"/>
      <c r="U40" s="1468"/>
      <c r="V40" s="1468"/>
      <c r="W40" s="1468"/>
      <c r="X40" s="1468"/>
      <c r="Y40" s="1468"/>
      <c r="Z40" s="1468"/>
      <c r="AA40" s="1468"/>
      <c r="AB40" s="1468"/>
      <c r="AC40" s="1468"/>
      <c r="AD40" s="1468"/>
      <c r="AE40" s="1468"/>
      <c r="AF40" s="1468"/>
      <c r="AG40" s="1468"/>
      <c r="AH40" s="1468"/>
      <c r="AI40" s="1468"/>
      <c r="AJ40" s="1468"/>
      <c r="AK40" s="1468"/>
      <c r="AL40" s="1468"/>
      <c r="AM40" s="1468"/>
      <c r="AN40" s="1468"/>
      <c r="AO40" s="1468"/>
      <c r="AP40" s="1468"/>
      <c r="AQ40" s="1468"/>
      <c r="AR40" s="1468"/>
      <c r="AS40" s="1468"/>
      <c r="AT40" s="1468"/>
    </row>
    <row r="41" spans="1:46" s="1472" customFormat="1" ht="27.75" customHeight="1" x14ac:dyDescent="0.3">
      <c r="A41" s="1999"/>
      <c r="B41" s="267" t="s">
        <v>93</v>
      </c>
      <c r="C41" s="339">
        <v>6</v>
      </c>
      <c r="D41" s="339">
        <v>9</v>
      </c>
      <c r="E41" s="339">
        <v>9</v>
      </c>
      <c r="F41" s="339">
        <v>6</v>
      </c>
      <c r="G41" s="339">
        <v>4</v>
      </c>
      <c r="H41" s="339">
        <v>3</v>
      </c>
      <c r="I41" s="339">
        <v>5</v>
      </c>
      <c r="J41" s="339">
        <v>5</v>
      </c>
      <c r="K41" s="339">
        <v>9</v>
      </c>
      <c r="L41" s="1471" t="s">
        <v>73</v>
      </c>
      <c r="M41" s="1468"/>
      <c r="N41" s="1468"/>
      <c r="O41" s="1468"/>
      <c r="P41" s="1468"/>
      <c r="Q41" s="1468"/>
      <c r="R41" s="1468"/>
      <c r="S41" s="1468"/>
      <c r="T41" s="1468"/>
      <c r="U41" s="1468"/>
      <c r="V41" s="1468"/>
      <c r="W41" s="1468"/>
      <c r="X41" s="1468"/>
      <c r="Y41" s="1468"/>
      <c r="Z41" s="1468"/>
      <c r="AA41" s="1468"/>
      <c r="AB41" s="1468"/>
      <c r="AC41" s="1468"/>
      <c r="AD41" s="1468"/>
      <c r="AE41" s="1468"/>
      <c r="AF41" s="1468"/>
      <c r="AG41" s="1468"/>
      <c r="AH41" s="1468"/>
      <c r="AI41" s="1468"/>
      <c r="AJ41" s="1468"/>
      <c r="AK41" s="1468"/>
      <c r="AL41" s="1468"/>
      <c r="AM41" s="1468"/>
      <c r="AN41" s="1468"/>
      <c r="AO41" s="1468"/>
      <c r="AP41" s="1468"/>
      <c r="AQ41" s="1468"/>
      <c r="AR41" s="1468"/>
      <c r="AS41" s="1468"/>
      <c r="AT41" s="1468"/>
    </row>
    <row r="42" spans="1:46" s="1469" customFormat="1" ht="27.75" customHeight="1" x14ac:dyDescent="0.3">
      <c r="A42" s="1997" t="s">
        <v>209</v>
      </c>
      <c r="B42" s="266" t="s">
        <v>143</v>
      </c>
      <c r="C42" s="336">
        <v>27</v>
      </c>
      <c r="D42" s="336">
        <v>26</v>
      </c>
      <c r="E42" s="336">
        <v>30</v>
      </c>
      <c r="F42" s="336">
        <v>25</v>
      </c>
      <c r="G42" s="336">
        <v>21</v>
      </c>
      <c r="H42" s="336">
        <v>18</v>
      </c>
      <c r="I42" s="336">
        <v>21</v>
      </c>
      <c r="J42" s="336">
        <v>14</v>
      </c>
      <c r="K42" s="336">
        <v>26</v>
      </c>
      <c r="L42" s="1467" t="s">
        <v>73</v>
      </c>
      <c r="M42" s="1468"/>
      <c r="N42" s="1468"/>
      <c r="O42" s="1468"/>
      <c r="P42" s="1468"/>
      <c r="Q42" s="1468"/>
      <c r="R42" s="1468"/>
      <c r="S42" s="1468"/>
      <c r="T42" s="1468"/>
      <c r="U42" s="1468"/>
      <c r="V42" s="1468"/>
      <c r="W42" s="1468"/>
      <c r="X42" s="1468"/>
      <c r="Y42" s="1468"/>
      <c r="Z42" s="1468"/>
      <c r="AA42" s="1468"/>
      <c r="AB42" s="1468"/>
      <c r="AC42" s="1468"/>
      <c r="AD42" s="1468"/>
      <c r="AE42" s="1468"/>
      <c r="AF42" s="1468"/>
      <c r="AG42" s="1468"/>
      <c r="AH42" s="1468"/>
      <c r="AI42" s="1468"/>
      <c r="AJ42" s="1468"/>
      <c r="AK42" s="1468"/>
      <c r="AL42" s="1468"/>
      <c r="AM42" s="1468"/>
      <c r="AN42" s="1468"/>
      <c r="AO42" s="1468"/>
      <c r="AP42" s="1468"/>
      <c r="AQ42" s="1468"/>
      <c r="AR42" s="1468"/>
      <c r="AS42" s="1468"/>
      <c r="AT42" s="1468"/>
    </row>
    <row r="43" spans="1:46" s="1470" customFormat="1" ht="27.75" customHeight="1" x14ac:dyDescent="0.3">
      <c r="A43" s="1998"/>
      <c r="B43" s="217" t="s">
        <v>144</v>
      </c>
      <c r="C43" s="186">
        <v>1</v>
      </c>
      <c r="D43" s="186" t="s">
        <v>73</v>
      </c>
      <c r="E43" s="186" t="s">
        <v>73</v>
      </c>
      <c r="F43" s="186" t="s">
        <v>73</v>
      </c>
      <c r="G43" s="186" t="s">
        <v>73</v>
      </c>
      <c r="H43" s="186" t="s">
        <v>73</v>
      </c>
      <c r="I43" s="186" t="s">
        <v>73</v>
      </c>
      <c r="J43" s="186" t="s">
        <v>73</v>
      </c>
      <c r="K43" s="186" t="s">
        <v>73</v>
      </c>
      <c r="L43" s="338" t="s">
        <v>73</v>
      </c>
      <c r="M43" s="1468"/>
      <c r="N43" s="1468"/>
      <c r="O43" s="1468"/>
      <c r="P43" s="1468"/>
      <c r="Q43" s="1468"/>
      <c r="R43" s="1468"/>
      <c r="S43" s="1468"/>
      <c r="T43" s="1468"/>
      <c r="U43" s="1468"/>
      <c r="V43" s="1468"/>
      <c r="W43" s="1468"/>
      <c r="X43" s="1468"/>
      <c r="Y43" s="1468"/>
      <c r="Z43" s="1468"/>
      <c r="AA43" s="1468"/>
      <c r="AB43" s="1468"/>
      <c r="AC43" s="1468"/>
      <c r="AD43" s="1468"/>
      <c r="AE43" s="1468"/>
      <c r="AF43" s="1468"/>
      <c r="AG43" s="1468"/>
      <c r="AH43" s="1468"/>
      <c r="AI43" s="1468"/>
      <c r="AJ43" s="1468"/>
      <c r="AK43" s="1468"/>
      <c r="AL43" s="1468"/>
      <c r="AM43" s="1468"/>
      <c r="AN43" s="1468"/>
      <c r="AO43" s="1468"/>
      <c r="AP43" s="1468"/>
      <c r="AQ43" s="1468"/>
      <c r="AR43" s="1468"/>
      <c r="AS43" s="1468"/>
      <c r="AT43" s="1468"/>
    </row>
    <row r="44" spans="1:46" s="1472" customFormat="1" ht="27.75" customHeight="1" x14ac:dyDescent="0.3">
      <c r="A44" s="1999"/>
      <c r="B44" s="267" t="s">
        <v>93</v>
      </c>
      <c r="C44" s="339">
        <v>26</v>
      </c>
      <c r="D44" s="339">
        <v>26</v>
      </c>
      <c r="E44" s="339">
        <v>30</v>
      </c>
      <c r="F44" s="339">
        <v>25</v>
      </c>
      <c r="G44" s="339">
        <v>21</v>
      </c>
      <c r="H44" s="339">
        <v>18</v>
      </c>
      <c r="I44" s="339">
        <v>21</v>
      </c>
      <c r="J44" s="339">
        <v>14</v>
      </c>
      <c r="K44" s="339">
        <v>26</v>
      </c>
      <c r="L44" s="1471" t="s">
        <v>73</v>
      </c>
      <c r="M44" s="1468"/>
      <c r="N44" s="1468"/>
      <c r="O44" s="1468"/>
      <c r="P44" s="1468"/>
      <c r="Q44" s="1468"/>
      <c r="R44" s="1468"/>
      <c r="S44" s="1468"/>
      <c r="T44" s="1468"/>
      <c r="U44" s="1468"/>
      <c r="V44" s="1468"/>
      <c r="W44" s="1468"/>
      <c r="X44" s="1468"/>
      <c r="Y44" s="1468"/>
      <c r="Z44" s="1468"/>
      <c r="AA44" s="1468"/>
      <c r="AB44" s="1468"/>
      <c r="AC44" s="1468"/>
      <c r="AD44" s="1468"/>
      <c r="AE44" s="1468"/>
      <c r="AF44" s="1468"/>
      <c r="AG44" s="1468"/>
      <c r="AH44" s="1468"/>
      <c r="AI44" s="1468"/>
      <c r="AJ44" s="1468"/>
      <c r="AK44" s="1468"/>
      <c r="AL44" s="1468"/>
      <c r="AM44" s="1468"/>
      <c r="AN44" s="1468"/>
      <c r="AO44" s="1468"/>
      <c r="AP44" s="1468"/>
      <c r="AQ44" s="1468"/>
      <c r="AR44" s="1468"/>
      <c r="AS44" s="1468"/>
      <c r="AT44" s="1468"/>
    </row>
    <row r="45" spans="1:46" s="1469" customFormat="1" ht="27.75" customHeight="1" x14ac:dyDescent="0.3">
      <c r="A45" s="1997" t="s">
        <v>344</v>
      </c>
      <c r="B45" s="266" t="s">
        <v>143</v>
      </c>
      <c r="C45" s="336" t="s">
        <v>73</v>
      </c>
      <c r="D45" s="336">
        <v>3</v>
      </c>
      <c r="E45" s="336">
        <v>3</v>
      </c>
      <c r="F45" s="336">
        <v>16</v>
      </c>
      <c r="G45" s="336">
        <v>37</v>
      </c>
      <c r="H45" s="336">
        <v>59</v>
      </c>
      <c r="I45" s="336">
        <v>46</v>
      </c>
      <c r="J45" s="336">
        <v>65</v>
      </c>
      <c r="K45" s="336">
        <v>106</v>
      </c>
      <c r="L45" s="1467" t="s">
        <v>73</v>
      </c>
      <c r="M45" s="1468"/>
      <c r="N45" s="1468"/>
      <c r="O45" s="1468"/>
      <c r="P45" s="1468"/>
      <c r="Q45" s="1468"/>
      <c r="R45" s="1468"/>
      <c r="S45" s="1468"/>
      <c r="T45" s="1468"/>
      <c r="U45" s="1468"/>
      <c r="V45" s="1468"/>
      <c r="W45" s="1468"/>
      <c r="X45" s="1468"/>
      <c r="Y45" s="1468"/>
      <c r="Z45" s="1468"/>
      <c r="AA45" s="1468"/>
      <c r="AB45" s="1468"/>
      <c r="AC45" s="1468"/>
      <c r="AD45" s="1468"/>
      <c r="AE45" s="1468"/>
      <c r="AF45" s="1468"/>
      <c r="AG45" s="1468"/>
      <c r="AH45" s="1468"/>
      <c r="AI45" s="1468"/>
      <c r="AJ45" s="1468"/>
      <c r="AK45" s="1468"/>
      <c r="AL45" s="1468"/>
      <c r="AM45" s="1468"/>
      <c r="AN45" s="1468"/>
      <c r="AO45" s="1468"/>
      <c r="AP45" s="1468"/>
      <c r="AQ45" s="1468"/>
      <c r="AR45" s="1468"/>
      <c r="AS45" s="1468"/>
      <c r="AT45" s="1468"/>
    </row>
    <row r="46" spans="1:46" s="1472" customFormat="1" ht="27.75" customHeight="1" x14ac:dyDescent="0.3">
      <c r="A46" s="1999"/>
      <c r="B46" s="267" t="s">
        <v>144</v>
      </c>
      <c r="C46" s="339" t="s">
        <v>73</v>
      </c>
      <c r="D46" s="339">
        <v>3</v>
      </c>
      <c r="E46" s="339">
        <v>3</v>
      </c>
      <c r="F46" s="339">
        <v>16</v>
      </c>
      <c r="G46" s="339">
        <v>37</v>
      </c>
      <c r="H46" s="339">
        <v>59</v>
      </c>
      <c r="I46" s="339">
        <v>46</v>
      </c>
      <c r="J46" s="339">
        <v>65</v>
      </c>
      <c r="K46" s="339">
        <v>106</v>
      </c>
      <c r="L46" s="1471" t="s">
        <v>73</v>
      </c>
      <c r="M46" s="1468"/>
      <c r="N46" s="1468"/>
      <c r="O46" s="1468"/>
      <c r="P46" s="1468"/>
      <c r="Q46" s="1468"/>
      <c r="R46" s="1468"/>
      <c r="S46" s="1468"/>
      <c r="T46" s="1468"/>
      <c r="U46" s="1468"/>
      <c r="V46" s="1468"/>
      <c r="W46" s="1468"/>
      <c r="X46" s="1468"/>
      <c r="Y46" s="1468"/>
      <c r="Z46" s="1468"/>
      <c r="AA46" s="1468"/>
      <c r="AB46" s="1468"/>
      <c r="AC46" s="1468"/>
      <c r="AD46" s="1468"/>
      <c r="AE46" s="1468"/>
      <c r="AF46" s="1468"/>
      <c r="AG46" s="1468"/>
      <c r="AH46" s="1468"/>
      <c r="AI46" s="1468"/>
      <c r="AJ46" s="1468"/>
      <c r="AK46" s="1468"/>
      <c r="AL46" s="1468"/>
      <c r="AM46" s="1468"/>
      <c r="AN46" s="1468"/>
      <c r="AO46" s="1468"/>
      <c r="AP46" s="1468"/>
      <c r="AQ46" s="1468"/>
      <c r="AR46" s="1468"/>
      <c r="AS46" s="1468"/>
      <c r="AT46" s="1468"/>
    </row>
    <row r="47" spans="1:46" s="1469" customFormat="1" ht="27.75" customHeight="1" x14ac:dyDescent="0.3">
      <c r="A47" s="1997" t="s">
        <v>345</v>
      </c>
      <c r="B47" s="266" t="s">
        <v>143</v>
      </c>
      <c r="C47" s="336">
        <v>1</v>
      </c>
      <c r="D47" s="336" t="s">
        <v>73</v>
      </c>
      <c r="E47" s="336">
        <v>1</v>
      </c>
      <c r="F47" s="336">
        <v>2</v>
      </c>
      <c r="G47" s="336">
        <v>2</v>
      </c>
      <c r="H47" s="336">
        <v>4</v>
      </c>
      <c r="I47" s="336">
        <v>2</v>
      </c>
      <c r="J47" s="336">
        <v>4</v>
      </c>
      <c r="K47" s="336">
        <v>7</v>
      </c>
      <c r="L47" s="1467" t="s">
        <v>73</v>
      </c>
      <c r="M47" s="1468"/>
      <c r="N47" s="1468"/>
      <c r="O47" s="1468"/>
      <c r="P47" s="1468"/>
      <c r="Q47" s="1468"/>
      <c r="R47" s="1468"/>
      <c r="S47" s="1468"/>
      <c r="T47" s="1468"/>
      <c r="U47" s="1468"/>
      <c r="V47" s="1468"/>
      <c r="W47" s="1468"/>
      <c r="X47" s="1468"/>
      <c r="Y47" s="1468"/>
      <c r="Z47" s="1468"/>
      <c r="AA47" s="1468"/>
      <c r="AB47" s="1468"/>
      <c r="AC47" s="1468"/>
      <c r="AD47" s="1468"/>
      <c r="AE47" s="1468"/>
      <c r="AF47" s="1468"/>
      <c r="AG47" s="1468"/>
      <c r="AH47" s="1468"/>
      <c r="AI47" s="1468"/>
      <c r="AJ47" s="1468"/>
      <c r="AK47" s="1468"/>
      <c r="AL47" s="1468"/>
      <c r="AM47" s="1468"/>
      <c r="AN47" s="1468"/>
      <c r="AO47" s="1468"/>
      <c r="AP47" s="1468"/>
      <c r="AQ47" s="1468"/>
      <c r="AR47" s="1468"/>
      <c r="AS47" s="1468"/>
      <c r="AT47" s="1468"/>
    </row>
    <row r="48" spans="1:46" s="1470" customFormat="1" ht="27.75" customHeight="1" x14ac:dyDescent="0.3">
      <c r="A48" s="1998"/>
      <c r="B48" s="217" t="s">
        <v>144</v>
      </c>
      <c r="C48" s="186">
        <v>1</v>
      </c>
      <c r="D48" s="186" t="s">
        <v>73</v>
      </c>
      <c r="E48" s="186">
        <v>1</v>
      </c>
      <c r="F48" s="186">
        <v>2</v>
      </c>
      <c r="G48" s="186">
        <v>1</v>
      </c>
      <c r="H48" s="186">
        <v>2</v>
      </c>
      <c r="I48" s="186">
        <v>2</v>
      </c>
      <c r="J48" s="186">
        <v>4</v>
      </c>
      <c r="K48" s="186">
        <v>5</v>
      </c>
      <c r="L48" s="338" t="s">
        <v>73</v>
      </c>
      <c r="M48" s="1468"/>
      <c r="N48" s="1468"/>
      <c r="O48" s="1468"/>
      <c r="P48" s="1468"/>
      <c r="Q48" s="1468"/>
      <c r="R48" s="1468"/>
      <c r="S48" s="1468"/>
      <c r="T48" s="1468"/>
      <c r="U48" s="1468"/>
      <c r="V48" s="1468"/>
      <c r="W48" s="1468"/>
      <c r="X48" s="1468"/>
      <c r="Y48" s="1468"/>
      <c r="Z48" s="1468"/>
      <c r="AA48" s="1468"/>
      <c r="AB48" s="1468"/>
      <c r="AC48" s="1468"/>
      <c r="AD48" s="1468"/>
      <c r="AE48" s="1468"/>
      <c r="AF48" s="1468"/>
      <c r="AG48" s="1468"/>
      <c r="AH48" s="1468"/>
      <c r="AI48" s="1468"/>
      <c r="AJ48" s="1468"/>
      <c r="AK48" s="1468"/>
      <c r="AL48" s="1468"/>
      <c r="AM48" s="1468"/>
      <c r="AN48" s="1468"/>
      <c r="AO48" s="1468"/>
      <c r="AP48" s="1468"/>
      <c r="AQ48" s="1468"/>
      <c r="AR48" s="1468"/>
      <c r="AS48" s="1468"/>
      <c r="AT48" s="1468"/>
    </row>
    <row r="49" spans="1:46" s="1472" customFormat="1" ht="27.75" customHeight="1" x14ac:dyDescent="0.3">
      <c r="A49" s="1999"/>
      <c r="B49" s="267" t="s">
        <v>93</v>
      </c>
      <c r="C49" s="339" t="s">
        <v>73</v>
      </c>
      <c r="D49" s="339" t="s">
        <v>73</v>
      </c>
      <c r="E49" s="339" t="s">
        <v>73</v>
      </c>
      <c r="F49" s="339" t="s">
        <v>73</v>
      </c>
      <c r="G49" s="339">
        <v>1</v>
      </c>
      <c r="H49" s="339">
        <v>2</v>
      </c>
      <c r="I49" s="339" t="s">
        <v>73</v>
      </c>
      <c r="J49" s="339" t="s">
        <v>73</v>
      </c>
      <c r="K49" s="339">
        <v>2</v>
      </c>
      <c r="L49" s="1471" t="s">
        <v>73</v>
      </c>
      <c r="M49" s="1468"/>
      <c r="N49" s="1468"/>
      <c r="O49" s="1468"/>
      <c r="P49" s="1468"/>
      <c r="Q49" s="1468"/>
      <c r="R49" s="1468"/>
      <c r="S49" s="1468"/>
      <c r="T49" s="1468"/>
      <c r="U49" s="1468"/>
      <c r="V49" s="1468"/>
      <c r="W49" s="1468"/>
      <c r="X49" s="1468"/>
      <c r="Y49" s="1468"/>
      <c r="Z49" s="1468"/>
      <c r="AA49" s="1468"/>
      <c r="AB49" s="1468"/>
      <c r="AC49" s="1468"/>
      <c r="AD49" s="1468"/>
      <c r="AE49" s="1468"/>
      <c r="AF49" s="1468"/>
      <c r="AG49" s="1468"/>
      <c r="AH49" s="1468"/>
      <c r="AI49" s="1468"/>
      <c r="AJ49" s="1468"/>
      <c r="AK49" s="1468"/>
      <c r="AL49" s="1468"/>
      <c r="AM49" s="1468"/>
      <c r="AN49" s="1468"/>
      <c r="AO49" s="1468"/>
      <c r="AP49" s="1468"/>
      <c r="AQ49" s="1468"/>
      <c r="AR49" s="1468"/>
      <c r="AS49" s="1468"/>
      <c r="AT49" s="1468"/>
    </row>
    <row r="50" spans="1:46" s="1469" customFormat="1" ht="27.75" customHeight="1" x14ac:dyDescent="0.3">
      <c r="A50" s="1997" t="s">
        <v>362</v>
      </c>
      <c r="B50" s="266" t="s">
        <v>143</v>
      </c>
      <c r="C50" s="336">
        <v>2</v>
      </c>
      <c r="D50" s="336">
        <v>4</v>
      </c>
      <c r="E50" s="336">
        <v>4</v>
      </c>
      <c r="F50" s="336">
        <v>7</v>
      </c>
      <c r="G50" s="336">
        <v>9</v>
      </c>
      <c r="H50" s="336">
        <v>6</v>
      </c>
      <c r="I50" s="336">
        <v>3</v>
      </c>
      <c r="J50" s="336">
        <v>7</v>
      </c>
      <c r="K50" s="336">
        <v>2</v>
      </c>
      <c r="L50" s="1467">
        <v>1</v>
      </c>
      <c r="M50" s="1468"/>
      <c r="N50" s="1468"/>
      <c r="O50" s="1468"/>
      <c r="P50" s="1468"/>
      <c r="Q50" s="1468"/>
      <c r="R50" s="1468"/>
      <c r="S50" s="1468"/>
      <c r="T50" s="1468"/>
      <c r="U50" s="1468"/>
      <c r="V50" s="1468"/>
      <c r="W50" s="1468"/>
      <c r="X50" s="1468"/>
      <c r="Y50" s="1468"/>
      <c r="Z50" s="1468"/>
      <c r="AA50" s="1468"/>
      <c r="AB50" s="1468"/>
      <c r="AC50" s="1468"/>
      <c r="AD50" s="1468"/>
      <c r="AE50" s="1468"/>
      <c r="AF50" s="1468"/>
      <c r="AG50" s="1468"/>
      <c r="AH50" s="1468"/>
      <c r="AI50" s="1468"/>
      <c r="AJ50" s="1468"/>
      <c r="AK50" s="1468"/>
      <c r="AL50" s="1468"/>
      <c r="AM50" s="1468"/>
      <c r="AN50" s="1468"/>
      <c r="AO50" s="1468"/>
      <c r="AP50" s="1468"/>
      <c r="AQ50" s="1468"/>
      <c r="AR50" s="1468"/>
      <c r="AS50" s="1468"/>
      <c r="AT50" s="1468"/>
    </row>
    <row r="51" spans="1:46" s="1470" customFormat="1" ht="27.75" customHeight="1" x14ac:dyDescent="0.3">
      <c r="A51" s="1998"/>
      <c r="B51" s="217" t="s">
        <v>144</v>
      </c>
      <c r="C51" s="186">
        <v>1</v>
      </c>
      <c r="D51" s="186">
        <v>3</v>
      </c>
      <c r="E51" s="186">
        <v>3</v>
      </c>
      <c r="F51" s="186">
        <v>3</v>
      </c>
      <c r="G51" s="186">
        <v>5</v>
      </c>
      <c r="H51" s="186">
        <v>3</v>
      </c>
      <c r="I51" s="186">
        <v>1</v>
      </c>
      <c r="J51" s="186">
        <v>3</v>
      </c>
      <c r="K51" s="186" t="s">
        <v>73</v>
      </c>
      <c r="L51" s="338">
        <v>1</v>
      </c>
      <c r="M51" s="1468"/>
      <c r="N51" s="1468"/>
      <c r="O51" s="1468"/>
      <c r="P51" s="1468"/>
      <c r="Q51" s="1468"/>
      <c r="R51" s="1468"/>
      <c r="S51" s="1468"/>
      <c r="T51" s="1468"/>
      <c r="U51" s="1468"/>
      <c r="V51" s="1468"/>
      <c r="W51" s="1468"/>
      <c r="X51" s="1468"/>
      <c r="Y51" s="1468"/>
      <c r="Z51" s="1468"/>
      <c r="AA51" s="1468"/>
      <c r="AB51" s="1468"/>
      <c r="AC51" s="1468"/>
      <c r="AD51" s="1468"/>
      <c r="AE51" s="1468"/>
      <c r="AF51" s="1468"/>
      <c r="AG51" s="1468"/>
      <c r="AH51" s="1468"/>
      <c r="AI51" s="1468"/>
      <c r="AJ51" s="1468"/>
      <c r="AK51" s="1468"/>
      <c r="AL51" s="1468"/>
      <c r="AM51" s="1468"/>
      <c r="AN51" s="1468"/>
      <c r="AO51" s="1468"/>
      <c r="AP51" s="1468"/>
      <c r="AQ51" s="1468"/>
      <c r="AR51" s="1468"/>
      <c r="AS51" s="1468"/>
      <c r="AT51" s="1468"/>
    </row>
    <row r="52" spans="1:46" s="1472" customFormat="1" ht="27.75" customHeight="1" x14ac:dyDescent="0.3">
      <c r="A52" s="1999"/>
      <c r="B52" s="267" t="s">
        <v>93</v>
      </c>
      <c r="C52" s="339">
        <v>1</v>
      </c>
      <c r="D52" s="339">
        <v>1</v>
      </c>
      <c r="E52" s="339">
        <v>1</v>
      </c>
      <c r="F52" s="339">
        <v>4</v>
      </c>
      <c r="G52" s="339">
        <v>4</v>
      </c>
      <c r="H52" s="339">
        <v>3</v>
      </c>
      <c r="I52" s="339">
        <v>2</v>
      </c>
      <c r="J52" s="339">
        <v>4</v>
      </c>
      <c r="K52" s="339">
        <v>2</v>
      </c>
      <c r="L52" s="1471" t="s">
        <v>73</v>
      </c>
      <c r="M52" s="1468"/>
      <c r="N52" s="1468"/>
      <c r="O52" s="1468"/>
      <c r="P52" s="1468"/>
      <c r="Q52" s="1468"/>
      <c r="R52" s="1468"/>
      <c r="S52" s="1468"/>
      <c r="T52" s="1468"/>
      <c r="U52" s="1468"/>
      <c r="V52" s="1468"/>
      <c r="W52" s="1468"/>
      <c r="X52" s="1468"/>
      <c r="Y52" s="1468"/>
      <c r="Z52" s="1468"/>
      <c r="AA52" s="1468"/>
      <c r="AB52" s="1468"/>
      <c r="AC52" s="1468"/>
      <c r="AD52" s="1468"/>
      <c r="AE52" s="1468"/>
      <c r="AF52" s="1468"/>
      <c r="AG52" s="1468"/>
      <c r="AH52" s="1468"/>
      <c r="AI52" s="1468"/>
      <c r="AJ52" s="1468"/>
      <c r="AK52" s="1468"/>
      <c r="AL52" s="1468"/>
      <c r="AM52" s="1468"/>
      <c r="AN52" s="1468"/>
      <c r="AO52" s="1468"/>
      <c r="AP52" s="1468"/>
      <c r="AQ52" s="1468"/>
      <c r="AR52" s="1468"/>
      <c r="AS52" s="1468"/>
      <c r="AT52" s="1468"/>
    </row>
    <row r="53" spans="1:46" s="1469" customFormat="1" ht="27.75" customHeight="1" x14ac:dyDescent="0.3">
      <c r="A53" s="1997" t="s">
        <v>198</v>
      </c>
      <c r="B53" s="266" t="s">
        <v>143</v>
      </c>
      <c r="C53" s="336">
        <v>9</v>
      </c>
      <c r="D53" s="336">
        <v>7</v>
      </c>
      <c r="E53" s="336">
        <v>6</v>
      </c>
      <c r="F53" s="336">
        <v>10</v>
      </c>
      <c r="G53" s="336">
        <v>8</v>
      </c>
      <c r="H53" s="336">
        <v>14</v>
      </c>
      <c r="I53" s="336">
        <v>19</v>
      </c>
      <c r="J53" s="336">
        <v>9</v>
      </c>
      <c r="K53" s="336">
        <v>12</v>
      </c>
      <c r="L53" s="1467" t="s">
        <v>73</v>
      </c>
      <c r="M53" s="1468"/>
      <c r="N53" s="1468"/>
      <c r="O53" s="1468"/>
      <c r="P53" s="1468"/>
      <c r="Q53" s="1468"/>
      <c r="R53" s="1468"/>
      <c r="S53" s="1468"/>
      <c r="T53" s="1468"/>
      <c r="U53" s="1468"/>
      <c r="V53" s="1468"/>
      <c r="W53" s="1468"/>
      <c r="X53" s="1468"/>
      <c r="Y53" s="1468"/>
      <c r="Z53" s="1468"/>
      <c r="AA53" s="1468"/>
      <c r="AB53" s="1468"/>
      <c r="AC53" s="1468"/>
      <c r="AD53" s="1468"/>
      <c r="AE53" s="1468"/>
      <c r="AF53" s="1468"/>
      <c r="AG53" s="1468"/>
      <c r="AH53" s="1468"/>
      <c r="AI53" s="1468"/>
      <c r="AJ53" s="1468"/>
      <c r="AK53" s="1468"/>
      <c r="AL53" s="1468"/>
      <c r="AM53" s="1468"/>
      <c r="AN53" s="1468"/>
      <c r="AO53" s="1468"/>
      <c r="AP53" s="1468"/>
      <c r="AQ53" s="1468"/>
      <c r="AR53" s="1468"/>
      <c r="AS53" s="1468"/>
      <c r="AT53" s="1468"/>
    </row>
    <row r="54" spans="1:46" s="1470" customFormat="1" ht="27.75" customHeight="1" x14ac:dyDescent="0.3">
      <c r="A54" s="1998"/>
      <c r="B54" s="217" t="s">
        <v>144</v>
      </c>
      <c r="C54" s="186">
        <v>3</v>
      </c>
      <c r="D54" s="186">
        <v>5</v>
      </c>
      <c r="E54" s="186">
        <v>4</v>
      </c>
      <c r="F54" s="186">
        <v>5</v>
      </c>
      <c r="G54" s="186">
        <v>4</v>
      </c>
      <c r="H54" s="186">
        <v>5</v>
      </c>
      <c r="I54" s="186">
        <v>11</v>
      </c>
      <c r="J54" s="186">
        <v>8</v>
      </c>
      <c r="K54" s="186">
        <v>6</v>
      </c>
      <c r="L54" s="338" t="s">
        <v>73</v>
      </c>
      <c r="M54" s="1468"/>
      <c r="N54" s="1468"/>
      <c r="O54" s="1468"/>
      <c r="P54" s="1468"/>
      <c r="Q54" s="1468"/>
      <c r="R54" s="1468"/>
      <c r="S54" s="1468"/>
      <c r="T54" s="1468"/>
      <c r="U54" s="1468"/>
      <c r="V54" s="1468"/>
      <c r="W54" s="1468"/>
      <c r="X54" s="1468"/>
      <c r="Y54" s="1468"/>
      <c r="Z54" s="1468"/>
      <c r="AA54" s="1468"/>
      <c r="AB54" s="1468"/>
      <c r="AC54" s="1468"/>
      <c r="AD54" s="1468"/>
      <c r="AE54" s="1468"/>
      <c r="AF54" s="1468"/>
      <c r="AG54" s="1468"/>
      <c r="AH54" s="1468"/>
      <c r="AI54" s="1468"/>
      <c r="AJ54" s="1468"/>
      <c r="AK54" s="1468"/>
      <c r="AL54" s="1468"/>
      <c r="AM54" s="1468"/>
      <c r="AN54" s="1468"/>
      <c r="AO54" s="1468"/>
      <c r="AP54" s="1468"/>
      <c r="AQ54" s="1468"/>
      <c r="AR54" s="1468"/>
      <c r="AS54" s="1468"/>
      <c r="AT54" s="1468"/>
    </row>
    <row r="55" spans="1:46" s="1472" customFormat="1" ht="27.75" customHeight="1" x14ac:dyDescent="0.3">
      <c r="A55" s="1999"/>
      <c r="B55" s="267" t="s">
        <v>93</v>
      </c>
      <c r="C55" s="339">
        <v>6</v>
      </c>
      <c r="D55" s="339">
        <v>2</v>
      </c>
      <c r="E55" s="339">
        <v>2</v>
      </c>
      <c r="F55" s="339">
        <v>5</v>
      </c>
      <c r="G55" s="339">
        <v>4</v>
      </c>
      <c r="H55" s="339">
        <v>9</v>
      </c>
      <c r="I55" s="339">
        <v>8</v>
      </c>
      <c r="J55" s="339">
        <v>1</v>
      </c>
      <c r="K55" s="339">
        <v>6</v>
      </c>
      <c r="L55" s="1471" t="s">
        <v>73</v>
      </c>
      <c r="M55" s="1468"/>
      <c r="N55" s="1468"/>
      <c r="O55" s="1468"/>
      <c r="P55" s="1468"/>
      <c r="Q55" s="1468"/>
      <c r="R55" s="1468"/>
      <c r="S55" s="1468"/>
      <c r="T55" s="1468"/>
      <c r="U55" s="1468"/>
      <c r="V55" s="1468"/>
      <c r="W55" s="1468"/>
      <c r="X55" s="1468"/>
      <c r="Y55" s="1468"/>
      <c r="Z55" s="1468"/>
      <c r="AA55" s="1468"/>
      <c r="AB55" s="1468"/>
      <c r="AC55" s="1468"/>
      <c r="AD55" s="1468"/>
      <c r="AE55" s="1468"/>
      <c r="AF55" s="1468"/>
      <c r="AG55" s="1468"/>
      <c r="AH55" s="1468"/>
      <c r="AI55" s="1468"/>
      <c r="AJ55" s="1468"/>
      <c r="AK55" s="1468"/>
      <c r="AL55" s="1468"/>
      <c r="AM55" s="1468"/>
      <c r="AN55" s="1468"/>
      <c r="AO55" s="1468"/>
      <c r="AP55" s="1468"/>
      <c r="AQ55" s="1468"/>
      <c r="AR55" s="1468"/>
      <c r="AS55" s="1468"/>
      <c r="AT55" s="1468"/>
    </row>
    <row r="56" spans="1:46" s="1469" customFormat="1" ht="27.75" customHeight="1" x14ac:dyDescent="0.3">
      <c r="A56" s="1997" t="s">
        <v>200</v>
      </c>
      <c r="B56" s="266" t="s">
        <v>143</v>
      </c>
      <c r="C56" s="336">
        <v>3</v>
      </c>
      <c r="D56" s="336">
        <v>4</v>
      </c>
      <c r="E56" s="336">
        <v>11</v>
      </c>
      <c r="F56" s="336">
        <v>4</v>
      </c>
      <c r="G56" s="336">
        <v>16</v>
      </c>
      <c r="H56" s="336">
        <v>11</v>
      </c>
      <c r="I56" s="336">
        <v>11</v>
      </c>
      <c r="J56" s="336">
        <v>8</v>
      </c>
      <c r="K56" s="336">
        <v>7</v>
      </c>
      <c r="L56" s="1467" t="s">
        <v>73</v>
      </c>
      <c r="M56" s="1468"/>
      <c r="N56" s="1468"/>
      <c r="O56" s="1468"/>
      <c r="P56" s="1468"/>
      <c r="Q56" s="1468"/>
      <c r="R56" s="1468"/>
      <c r="S56" s="1468"/>
      <c r="T56" s="1468"/>
      <c r="U56" s="1468"/>
      <c r="V56" s="1468"/>
      <c r="W56" s="1468"/>
      <c r="X56" s="1468"/>
      <c r="Y56" s="1468"/>
      <c r="Z56" s="1468"/>
      <c r="AA56" s="1468"/>
      <c r="AB56" s="1468"/>
      <c r="AC56" s="1468"/>
      <c r="AD56" s="1468"/>
      <c r="AE56" s="1468"/>
      <c r="AF56" s="1468"/>
      <c r="AG56" s="1468"/>
      <c r="AH56" s="1468"/>
      <c r="AI56" s="1468"/>
      <c r="AJ56" s="1468"/>
      <c r="AK56" s="1468"/>
      <c r="AL56" s="1468"/>
      <c r="AM56" s="1468"/>
      <c r="AN56" s="1468"/>
      <c r="AO56" s="1468"/>
      <c r="AP56" s="1468"/>
      <c r="AQ56" s="1468"/>
      <c r="AR56" s="1468"/>
      <c r="AS56" s="1468"/>
      <c r="AT56" s="1468"/>
    </row>
    <row r="57" spans="1:46" s="1470" customFormat="1" ht="27.75" customHeight="1" x14ac:dyDescent="0.3">
      <c r="A57" s="1998"/>
      <c r="B57" s="217" t="s">
        <v>144</v>
      </c>
      <c r="C57" s="186" t="s">
        <v>73</v>
      </c>
      <c r="D57" s="186">
        <v>1</v>
      </c>
      <c r="E57" s="186">
        <v>7</v>
      </c>
      <c r="F57" s="186">
        <v>3</v>
      </c>
      <c r="G57" s="186">
        <v>13</v>
      </c>
      <c r="H57" s="186">
        <v>5</v>
      </c>
      <c r="I57" s="186">
        <v>5</v>
      </c>
      <c r="J57" s="186">
        <v>5</v>
      </c>
      <c r="K57" s="186">
        <v>4</v>
      </c>
      <c r="L57" s="338" t="s">
        <v>73</v>
      </c>
      <c r="M57" s="1468"/>
      <c r="N57" s="1468"/>
      <c r="O57" s="1468"/>
      <c r="P57" s="1468"/>
      <c r="Q57" s="1468"/>
      <c r="R57" s="1468"/>
      <c r="S57" s="1468"/>
      <c r="T57" s="1468"/>
      <c r="U57" s="1468"/>
      <c r="V57" s="1468"/>
      <c r="W57" s="1468"/>
      <c r="X57" s="1468"/>
      <c r="Y57" s="1468"/>
      <c r="Z57" s="1468"/>
      <c r="AA57" s="1468"/>
      <c r="AB57" s="1468"/>
      <c r="AC57" s="1468"/>
      <c r="AD57" s="1468"/>
      <c r="AE57" s="1468"/>
      <c r="AF57" s="1468"/>
      <c r="AG57" s="1468"/>
      <c r="AH57" s="1468"/>
      <c r="AI57" s="1468"/>
      <c r="AJ57" s="1468"/>
      <c r="AK57" s="1468"/>
      <c r="AL57" s="1468"/>
      <c r="AM57" s="1468"/>
      <c r="AN57" s="1468"/>
      <c r="AO57" s="1468"/>
      <c r="AP57" s="1468"/>
      <c r="AQ57" s="1468"/>
      <c r="AR57" s="1468"/>
      <c r="AS57" s="1468"/>
      <c r="AT57" s="1468"/>
    </row>
    <row r="58" spans="1:46" s="1472" customFormat="1" ht="27.75" customHeight="1" x14ac:dyDescent="0.3">
      <c r="A58" s="1999"/>
      <c r="B58" s="267" t="s">
        <v>93</v>
      </c>
      <c r="C58" s="339">
        <v>3</v>
      </c>
      <c r="D58" s="339">
        <v>3</v>
      </c>
      <c r="E58" s="339">
        <v>4</v>
      </c>
      <c r="F58" s="339">
        <v>1</v>
      </c>
      <c r="G58" s="339">
        <v>3</v>
      </c>
      <c r="H58" s="339">
        <v>6</v>
      </c>
      <c r="I58" s="339">
        <v>6</v>
      </c>
      <c r="J58" s="339">
        <v>3</v>
      </c>
      <c r="K58" s="339">
        <v>3</v>
      </c>
      <c r="L58" s="1471" t="s">
        <v>73</v>
      </c>
      <c r="M58" s="1468"/>
      <c r="N58" s="1468"/>
      <c r="O58" s="1468"/>
      <c r="P58" s="1468"/>
      <c r="Q58" s="1468"/>
      <c r="R58" s="1468"/>
      <c r="S58" s="1468"/>
      <c r="T58" s="1468"/>
      <c r="U58" s="1468"/>
      <c r="V58" s="1468"/>
      <c r="W58" s="1468"/>
      <c r="X58" s="1468"/>
      <c r="Y58" s="1468"/>
      <c r="Z58" s="1468"/>
      <c r="AA58" s="1468"/>
      <c r="AB58" s="1468"/>
      <c r="AC58" s="1468"/>
      <c r="AD58" s="1468"/>
      <c r="AE58" s="1468"/>
      <c r="AF58" s="1468"/>
      <c r="AG58" s="1468"/>
      <c r="AH58" s="1468"/>
      <c r="AI58" s="1468"/>
      <c r="AJ58" s="1468"/>
      <c r="AK58" s="1468"/>
      <c r="AL58" s="1468"/>
      <c r="AM58" s="1468"/>
      <c r="AN58" s="1468"/>
      <c r="AO58" s="1468"/>
      <c r="AP58" s="1468"/>
      <c r="AQ58" s="1468"/>
      <c r="AR58" s="1468"/>
      <c r="AS58" s="1468"/>
      <c r="AT58" s="1468"/>
    </row>
    <row r="59" spans="1:46" s="1469" customFormat="1" ht="27.75" customHeight="1" x14ac:dyDescent="0.3">
      <c r="A59" s="2009" t="s">
        <v>347</v>
      </c>
      <c r="B59" s="266" t="s">
        <v>143</v>
      </c>
      <c r="C59" s="336">
        <v>2</v>
      </c>
      <c r="D59" s="336">
        <v>2</v>
      </c>
      <c r="E59" s="336">
        <v>2</v>
      </c>
      <c r="F59" s="336">
        <v>1</v>
      </c>
      <c r="G59" s="336">
        <v>3</v>
      </c>
      <c r="H59" s="336">
        <v>5</v>
      </c>
      <c r="I59" s="336">
        <v>4</v>
      </c>
      <c r="J59" s="336" t="s">
        <v>73</v>
      </c>
      <c r="K59" s="336">
        <v>8</v>
      </c>
      <c r="L59" s="1467" t="s">
        <v>73</v>
      </c>
      <c r="M59" s="1468"/>
      <c r="N59" s="1468"/>
      <c r="O59" s="1468"/>
      <c r="P59" s="1468"/>
      <c r="Q59" s="1468"/>
      <c r="R59" s="1468"/>
      <c r="S59" s="1468"/>
      <c r="T59" s="1468"/>
      <c r="U59" s="1468"/>
      <c r="V59" s="1468"/>
      <c r="W59" s="1468"/>
      <c r="X59" s="1468"/>
      <c r="Y59" s="1468"/>
      <c r="Z59" s="1468"/>
      <c r="AA59" s="1468"/>
      <c r="AB59" s="1468"/>
      <c r="AC59" s="1468"/>
      <c r="AD59" s="1468"/>
      <c r="AE59" s="1468"/>
      <c r="AF59" s="1468"/>
      <c r="AG59" s="1468"/>
      <c r="AH59" s="1468"/>
      <c r="AI59" s="1468"/>
      <c r="AJ59" s="1468"/>
      <c r="AK59" s="1468"/>
      <c r="AL59" s="1468"/>
      <c r="AM59" s="1468"/>
      <c r="AN59" s="1468"/>
      <c r="AO59" s="1468"/>
      <c r="AP59" s="1468"/>
      <c r="AQ59" s="1468"/>
      <c r="AR59" s="1468"/>
      <c r="AS59" s="1468"/>
      <c r="AT59" s="1468"/>
    </row>
    <row r="60" spans="1:46" s="1470" customFormat="1" ht="27.75" customHeight="1" x14ac:dyDescent="0.3">
      <c r="A60" s="2010"/>
      <c r="B60" s="217" t="s">
        <v>144</v>
      </c>
      <c r="C60" s="186" t="s">
        <v>73</v>
      </c>
      <c r="D60" s="186">
        <v>1</v>
      </c>
      <c r="E60" s="186">
        <v>2</v>
      </c>
      <c r="F60" s="186">
        <v>1</v>
      </c>
      <c r="G60" s="186">
        <v>3</v>
      </c>
      <c r="H60" s="186">
        <v>3</v>
      </c>
      <c r="I60" s="186">
        <v>3</v>
      </c>
      <c r="J60" s="186" t="s">
        <v>73</v>
      </c>
      <c r="K60" s="186">
        <v>5</v>
      </c>
      <c r="L60" s="338" t="s">
        <v>73</v>
      </c>
      <c r="M60" s="1468"/>
      <c r="N60" s="1468"/>
      <c r="O60" s="1468"/>
      <c r="P60" s="1468"/>
      <c r="Q60" s="1468"/>
      <c r="R60" s="1468"/>
      <c r="S60" s="1468"/>
      <c r="T60" s="1468"/>
      <c r="U60" s="1468"/>
      <c r="V60" s="1468"/>
      <c r="W60" s="1468"/>
      <c r="X60" s="1468"/>
      <c r="Y60" s="1468"/>
      <c r="Z60" s="1468"/>
      <c r="AA60" s="1468"/>
      <c r="AB60" s="1468"/>
      <c r="AC60" s="1468"/>
      <c r="AD60" s="1468"/>
      <c r="AE60" s="1468"/>
      <c r="AF60" s="1468"/>
      <c r="AG60" s="1468"/>
      <c r="AH60" s="1468"/>
      <c r="AI60" s="1468"/>
      <c r="AJ60" s="1468"/>
      <c r="AK60" s="1468"/>
      <c r="AL60" s="1468"/>
      <c r="AM60" s="1468"/>
      <c r="AN60" s="1468"/>
      <c r="AO60" s="1468"/>
      <c r="AP60" s="1468"/>
      <c r="AQ60" s="1468"/>
      <c r="AR60" s="1468"/>
      <c r="AS60" s="1468"/>
      <c r="AT60" s="1468"/>
    </row>
    <row r="61" spans="1:46" s="1472" customFormat="1" ht="27.75" customHeight="1" x14ac:dyDescent="0.3">
      <c r="A61" s="2011"/>
      <c r="B61" s="267" t="s">
        <v>93</v>
      </c>
      <c r="C61" s="339">
        <v>2</v>
      </c>
      <c r="D61" s="339">
        <v>1</v>
      </c>
      <c r="E61" s="339" t="s">
        <v>73</v>
      </c>
      <c r="F61" s="339" t="s">
        <v>73</v>
      </c>
      <c r="G61" s="339" t="s">
        <v>73</v>
      </c>
      <c r="H61" s="339">
        <v>2</v>
      </c>
      <c r="I61" s="339">
        <v>1</v>
      </c>
      <c r="J61" s="339" t="s">
        <v>73</v>
      </c>
      <c r="K61" s="339">
        <v>3</v>
      </c>
      <c r="L61" s="1471" t="s">
        <v>73</v>
      </c>
      <c r="M61" s="1468"/>
      <c r="N61" s="1468"/>
      <c r="O61" s="1468"/>
      <c r="P61" s="1468"/>
      <c r="Q61" s="1468"/>
      <c r="R61" s="1468"/>
      <c r="S61" s="1468"/>
      <c r="T61" s="1468"/>
      <c r="U61" s="1468"/>
      <c r="V61" s="1468"/>
      <c r="W61" s="1468"/>
      <c r="X61" s="1468"/>
      <c r="Y61" s="1468"/>
      <c r="Z61" s="1468"/>
      <c r="AA61" s="1468"/>
      <c r="AB61" s="1468"/>
      <c r="AC61" s="1468"/>
      <c r="AD61" s="1468"/>
      <c r="AE61" s="1468"/>
      <c r="AF61" s="1468"/>
      <c r="AG61" s="1468"/>
      <c r="AH61" s="1468"/>
      <c r="AI61" s="1468"/>
      <c r="AJ61" s="1468"/>
      <c r="AK61" s="1468"/>
      <c r="AL61" s="1468"/>
      <c r="AM61" s="1468"/>
      <c r="AN61" s="1468"/>
      <c r="AO61" s="1468"/>
      <c r="AP61" s="1468"/>
      <c r="AQ61" s="1468"/>
      <c r="AR61" s="1468"/>
      <c r="AS61" s="1468"/>
      <c r="AT61" s="1468"/>
    </row>
    <row r="62" spans="1:46" s="1469" customFormat="1" ht="27.75" customHeight="1" x14ac:dyDescent="0.3">
      <c r="A62" s="1997" t="s">
        <v>352</v>
      </c>
      <c r="B62" s="266" t="s">
        <v>143</v>
      </c>
      <c r="C62" s="336">
        <v>2</v>
      </c>
      <c r="D62" s="336">
        <v>7</v>
      </c>
      <c r="E62" s="336">
        <v>6</v>
      </c>
      <c r="F62" s="336">
        <v>4</v>
      </c>
      <c r="G62" s="336">
        <v>5</v>
      </c>
      <c r="H62" s="336">
        <v>12</v>
      </c>
      <c r="I62" s="336">
        <v>12</v>
      </c>
      <c r="J62" s="336">
        <v>5</v>
      </c>
      <c r="K62" s="336">
        <v>6</v>
      </c>
      <c r="L62" s="1467" t="s">
        <v>73</v>
      </c>
      <c r="M62" s="1468"/>
      <c r="N62" s="1468"/>
      <c r="O62" s="1468"/>
      <c r="P62" s="1468"/>
      <c r="Q62" s="1468"/>
      <c r="R62" s="1468"/>
      <c r="S62" s="1468"/>
      <c r="T62" s="1468"/>
      <c r="U62" s="1468"/>
      <c r="V62" s="1468"/>
      <c r="W62" s="1468"/>
      <c r="X62" s="1468"/>
      <c r="Y62" s="1468"/>
      <c r="Z62" s="1468"/>
      <c r="AA62" s="1468"/>
      <c r="AB62" s="1468"/>
      <c r="AC62" s="1468"/>
      <c r="AD62" s="1468"/>
      <c r="AE62" s="1468"/>
      <c r="AF62" s="1468"/>
      <c r="AG62" s="1468"/>
      <c r="AH62" s="1468"/>
      <c r="AI62" s="1468"/>
      <c r="AJ62" s="1468"/>
      <c r="AK62" s="1468"/>
      <c r="AL62" s="1468"/>
      <c r="AM62" s="1468"/>
      <c r="AN62" s="1468"/>
      <c r="AO62" s="1468"/>
      <c r="AP62" s="1468"/>
      <c r="AQ62" s="1468"/>
      <c r="AR62" s="1468"/>
      <c r="AS62" s="1468"/>
      <c r="AT62" s="1468"/>
    </row>
    <row r="63" spans="1:46" s="1470" customFormat="1" ht="27.75" customHeight="1" x14ac:dyDescent="0.3">
      <c r="A63" s="1998"/>
      <c r="B63" s="217" t="s">
        <v>144</v>
      </c>
      <c r="C63" s="186">
        <v>1</v>
      </c>
      <c r="D63" s="186">
        <v>4</v>
      </c>
      <c r="E63" s="186">
        <v>4</v>
      </c>
      <c r="F63" s="186">
        <v>1</v>
      </c>
      <c r="G63" s="186">
        <v>2</v>
      </c>
      <c r="H63" s="186">
        <v>5</v>
      </c>
      <c r="I63" s="186">
        <v>7</v>
      </c>
      <c r="J63" s="186">
        <v>3</v>
      </c>
      <c r="K63" s="186">
        <v>3</v>
      </c>
      <c r="L63" s="338" t="s">
        <v>73</v>
      </c>
      <c r="M63" s="1468"/>
      <c r="N63" s="1468"/>
      <c r="O63" s="1468"/>
      <c r="P63" s="1468"/>
      <c r="Q63" s="1468"/>
      <c r="R63" s="1468"/>
      <c r="S63" s="1468"/>
      <c r="T63" s="1468"/>
      <c r="U63" s="1468"/>
      <c r="V63" s="1468"/>
      <c r="W63" s="1468"/>
      <c r="X63" s="1468"/>
      <c r="Y63" s="1468"/>
      <c r="Z63" s="1468"/>
      <c r="AA63" s="1468"/>
      <c r="AB63" s="1468"/>
      <c r="AC63" s="1468"/>
      <c r="AD63" s="1468"/>
      <c r="AE63" s="1468"/>
      <c r="AF63" s="1468"/>
      <c r="AG63" s="1468"/>
      <c r="AH63" s="1468"/>
      <c r="AI63" s="1468"/>
      <c r="AJ63" s="1468"/>
      <c r="AK63" s="1468"/>
      <c r="AL63" s="1468"/>
      <c r="AM63" s="1468"/>
      <c r="AN63" s="1468"/>
      <c r="AO63" s="1468"/>
      <c r="AP63" s="1468"/>
      <c r="AQ63" s="1468"/>
      <c r="AR63" s="1468"/>
      <c r="AS63" s="1468"/>
      <c r="AT63" s="1468"/>
    </row>
    <row r="64" spans="1:46" s="1472" customFormat="1" ht="27.75" customHeight="1" x14ac:dyDescent="0.3">
      <c r="A64" s="1999"/>
      <c r="B64" s="267" t="s">
        <v>93</v>
      </c>
      <c r="C64" s="339">
        <v>1</v>
      </c>
      <c r="D64" s="339">
        <v>3</v>
      </c>
      <c r="E64" s="339">
        <v>2</v>
      </c>
      <c r="F64" s="339">
        <v>3</v>
      </c>
      <c r="G64" s="339">
        <v>3</v>
      </c>
      <c r="H64" s="339">
        <v>7</v>
      </c>
      <c r="I64" s="339">
        <v>5</v>
      </c>
      <c r="J64" s="339">
        <v>2</v>
      </c>
      <c r="K64" s="339">
        <v>3</v>
      </c>
      <c r="L64" s="1471" t="s">
        <v>73</v>
      </c>
      <c r="M64" s="1468"/>
      <c r="N64" s="1468"/>
      <c r="O64" s="1468"/>
      <c r="P64" s="1468"/>
      <c r="Q64" s="1468"/>
      <c r="R64" s="1468"/>
      <c r="S64" s="1468"/>
      <c r="T64" s="1468"/>
      <c r="U64" s="1468"/>
      <c r="V64" s="1468"/>
      <c r="W64" s="1468"/>
      <c r="X64" s="1468"/>
      <c r="Y64" s="1468"/>
      <c r="Z64" s="1468"/>
      <c r="AA64" s="1468"/>
      <c r="AB64" s="1468"/>
      <c r="AC64" s="1468"/>
      <c r="AD64" s="1468"/>
      <c r="AE64" s="1468"/>
      <c r="AF64" s="1468"/>
      <c r="AG64" s="1468"/>
      <c r="AH64" s="1468"/>
      <c r="AI64" s="1468"/>
      <c r="AJ64" s="1468"/>
      <c r="AK64" s="1468"/>
      <c r="AL64" s="1468"/>
      <c r="AM64" s="1468"/>
      <c r="AN64" s="1468"/>
      <c r="AO64" s="1468"/>
      <c r="AP64" s="1468"/>
      <c r="AQ64" s="1468"/>
      <c r="AR64" s="1468"/>
      <c r="AS64" s="1468"/>
      <c r="AT64" s="1468"/>
    </row>
    <row r="65" spans="1:46" s="1475" customFormat="1" ht="27.75" customHeight="1" x14ac:dyDescent="0.3">
      <c r="A65" s="1998" t="s">
        <v>622</v>
      </c>
      <c r="B65" s="217" t="s">
        <v>143</v>
      </c>
      <c r="C65" s="186">
        <v>25</v>
      </c>
      <c r="D65" s="186">
        <v>31</v>
      </c>
      <c r="E65" s="186">
        <v>34</v>
      </c>
      <c r="F65" s="186">
        <v>39</v>
      </c>
      <c r="G65" s="186">
        <v>61</v>
      </c>
      <c r="H65" s="186">
        <v>50</v>
      </c>
      <c r="I65" s="186">
        <v>64</v>
      </c>
      <c r="J65" s="186">
        <v>52</v>
      </c>
      <c r="K65" s="186">
        <v>49</v>
      </c>
      <c r="L65" s="338" t="s">
        <v>73</v>
      </c>
      <c r="M65" s="1468"/>
      <c r="N65" s="1468"/>
      <c r="O65" s="1468"/>
      <c r="P65" s="1468"/>
      <c r="Q65" s="1468"/>
      <c r="R65" s="1468"/>
      <c r="S65" s="1468"/>
      <c r="T65" s="1468"/>
      <c r="U65" s="1468"/>
      <c r="V65" s="1468"/>
      <c r="W65" s="1468"/>
      <c r="X65" s="1468"/>
      <c r="Y65" s="1468"/>
      <c r="Z65" s="1468"/>
      <c r="AA65" s="1468"/>
      <c r="AB65" s="1468"/>
      <c r="AC65" s="1468"/>
      <c r="AD65" s="1468"/>
      <c r="AE65" s="1468"/>
      <c r="AF65" s="1468"/>
      <c r="AG65" s="1468"/>
      <c r="AH65" s="1468"/>
      <c r="AI65" s="1468"/>
      <c r="AJ65" s="1468"/>
      <c r="AK65" s="1468"/>
      <c r="AL65" s="1468"/>
      <c r="AM65" s="1468"/>
      <c r="AN65" s="1468"/>
      <c r="AO65" s="1468"/>
      <c r="AP65" s="1468"/>
      <c r="AQ65" s="1468"/>
      <c r="AR65" s="1468"/>
      <c r="AS65" s="1468"/>
      <c r="AT65" s="1468"/>
    </row>
    <row r="66" spans="1:46" s="1475" customFormat="1" ht="27.75" customHeight="1" x14ac:dyDescent="0.3">
      <c r="A66" s="1998"/>
      <c r="B66" s="217" t="s">
        <v>144</v>
      </c>
      <c r="C66" s="186">
        <v>12</v>
      </c>
      <c r="D66" s="186">
        <v>17</v>
      </c>
      <c r="E66" s="186">
        <v>18</v>
      </c>
      <c r="F66" s="186">
        <v>22</v>
      </c>
      <c r="G66" s="186">
        <v>29</v>
      </c>
      <c r="H66" s="186">
        <v>23</v>
      </c>
      <c r="I66" s="186">
        <v>36</v>
      </c>
      <c r="J66" s="186">
        <v>28</v>
      </c>
      <c r="K66" s="186">
        <v>21</v>
      </c>
      <c r="L66" s="338" t="s">
        <v>73</v>
      </c>
      <c r="M66" s="1468"/>
      <c r="N66" s="1468"/>
      <c r="O66" s="1468"/>
      <c r="P66" s="1468"/>
      <c r="Q66" s="1468"/>
      <c r="R66" s="1468"/>
      <c r="S66" s="1468"/>
      <c r="T66" s="1468"/>
      <c r="U66" s="1468"/>
      <c r="V66" s="1468"/>
      <c r="W66" s="1468"/>
      <c r="X66" s="1468"/>
      <c r="Y66" s="1468"/>
      <c r="Z66" s="1468"/>
      <c r="AA66" s="1468"/>
      <c r="AB66" s="1468"/>
      <c r="AC66" s="1468"/>
      <c r="AD66" s="1468"/>
      <c r="AE66" s="1468"/>
      <c r="AF66" s="1468"/>
      <c r="AG66" s="1468"/>
      <c r="AH66" s="1468"/>
      <c r="AI66" s="1468"/>
      <c r="AJ66" s="1468"/>
      <c r="AK66" s="1468"/>
      <c r="AL66" s="1468"/>
      <c r="AM66" s="1468"/>
      <c r="AN66" s="1468"/>
      <c r="AO66" s="1468"/>
      <c r="AP66" s="1468"/>
      <c r="AQ66" s="1468"/>
      <c r="AR66" s="1468"/>
      <c r="AS66" s="1468"/>
      <c r="AT66" s="1468"/>
    </row>
    <row r="67" spans="1:46" s="1475" customFormat="1" ht="27.75" customHeight="1" thickBot="1" x14ac:dyDescent="0.35">
      <c r="A67" s="2005"/>
      <c r="B67" s="220" t="s">
        <v>93</v>
      </c>
      <c r="C67" s="340">
        <v>13</v>
      </c>
      <c r="D67" s="340">
        <v>14</v>
      </c>
      <c r="E67" s="340">
        <v>16</v>
      </c>
      <c r="F67" s="340">
        <v>17</v>
      </c>
      <c r="G67" s="340">
        <v>32</v>
      </c>
      <c r="H67" s="340">
        <v>27</v>
      </c>
      <c r="I67" s="340">
        <v>28</v>
      </c>
      <c r="J67" s="340">
        <v>24</v>
      </c>
      <c r="K67" s="1478">
        <v>28</v>
      </c>
      <c r="L67" s="1479" t="s">
        <v>73</v>
      </c>
      <c r="M67" s="1468"/>
      <c r="N67" s="1468"/>
      <c r="O67" s="1468"/>
      <c r="P67" s="1468"/>
      <c r="Q67" s="1468"/>
      <c r="R67" s="1468"/>
      <c r="S67" s="1468"/>
      <c r="T67" s="1468"/>
      <c r="U67" s="1468"/>
      <c r="V67" s="1468"/>
      <c r="W67" s="1468"/>
      <c r="X67" s="1468"/>
      <c r="Y67" s="1468"/>
      <c r="Z67" s="1468"/>
      <c r="AA67" s="1468"/>
      <c r="AB67" s="1468"/>
      <c r="AC67" s="1468"/>
      <c r="AD67" s="1468"/>
      <c r="AE67" s="1468"/>
      <c r="AF67" s="1468"/>
      <c r="AG67" s="1468"/>
      <c r="AH67" s="1468"/>
      <c r="AI67" s="1468"/>
      <c r="AJ67" s="1468"/>
      <c r="AK67" s="1468"/>
      <c r="AL67" s="1468"/>
      <c r="AM67" s="1468"/>
      <c r="AN67" s="1468"/>
      <c r="AO67" s="1468"/>
      <c r="AP67" s="1468"/>
      <c r="AQ67" s="1468"/>
      <c r="AR67" s="1468"/>
      <c r="AS67" s="1468"/>
      <c r="AT67" s="1468"/>
    </row>
    <row r="68" spans="1:46" ht="27.75" customHeight="1" thickTop="1" x14ac:dyDescent="0.3">
      <c r="A68" s="1480" t="s">
        <v>363</v>
      </c>
      <c r="B68" s="222"/>
      <c r="C68" s="1481"/>
      <c r="D68" s="1481"/>
      <c r="E68" s="1481"/>
      <c r="F68" s="1481"/>
      <c r="G68" s="1481"/>
      <c r="H68" s="1481"/>
      <c r="I68" s="1481"/>
      <c r="J68" s="1481"/>
      <c r="K68" s="1481"/>
      <c r="L68" s="1477"/>
    </row>
    <row r="69" spans="1:46" ht="27.75" customHeight="1" x14ac:dyDescent="0.3">
      <c r="A69" s="1480" t="s">
        <v>350</v>
      </c>
      <c r="B69" s="222"/>
      <c r="C69" s="1481"/>
      <c r="D69" s="1481"/>
      <c r="E69" s="1481"/>
      <c r="F69" s="1481"/>
      <c r="G69" s="1481"/>
      <c r="H69" s="1481"/>
      <c r="I69" s="1481"/>
      <c r="J69" s="1481"/>
      <c r="K69" s="1481"/>
      <c r="L69" s="1477"/>
    </row>
    <row r="70" spans="1:46" x14ac:dyDescent="0.3">
      <c r="A70" s="1482"/>
      <c r="B70" s="1483"/>
      <c r="C70" s="1484"/>
      <c r="D70" s="1484"/>
      <c r="E70" s="1484"/>
      <c r="F70" s="1484"/>
      <c r="G70" s="1484"/>
      <c r="H70" s="1484"/>
      <c r="I70" s="1484"/>
      <c r="J70" s="1484"/>
      <c r="K70" s="1484"/>
      <c r="L70" s="1485"/>
    </row>
  </sheetData>
  <mergeCells count="29">
    <mergeCell ref="A1:L1"/>
    <mergeCell ref="A53:A55"/>
    <mergeCell ref="A56:A58"/>
    <mergeCell ref="A59:A61"/>
    <mergeCell ref="A62:A64"/>
    <mergeCell ref="A5:A7"/>
    <mergeCell ref="A8:A10"/>
    <mergeCell ref="A11:A13"/>
    <mergeCell ref="A14:A16"/>
    <mergeCell ref="A36:L36"/>
    <mergeCell ref="A38:A39"/>
    <mergeCell ref="B38:B39"/>
    <mergeCell ref="C38:L38"/>
    <mergeCell ref="A65:A67"/>
    <mergeCell ref="C3:L3"/>
    <mergeCell ref="A34:A35"/>
    <mergeCell ref="A40:A41"/>
    <mergeCell ref="A42:A44"/>
    <mergeCell ref="A45:A46"/>
    <mergeCell ref="A47:A49"/>
    <mergeCell ref="A50:A52"/>
    <mergeCell ref="A17:A19"/>
    <mergeCell ref="A20:A22"/>
    <mergeCell ref="A23:A25"/>
    <mergeCell ref="A26:A28"/>
    <mergeCell ref="A29:A31"/>
    <mergeCell ref="A32:A33"/>
    <mergeCell ref="A3:A4"/>
    <mergeCell ref="B3:B4"/>
  </mergeCells>
  <pageMargins left="0.70866141732283472" right="0.70866141732283472" top="0.74803149606299213" bottom="0.74803149606299213" header="0.31496062992125984" footer="0.31496062992125984"/>
  <pageSetup scale="50" orientation="landscape" r:id="rId1"/>
  <headerFooter>
    <oddFooter>&amp;C25</oddFooter>
  </headerFooter>
  <rowBreaks count="1" manualBreakCount="1">
    <brk id="35" max="16383" man="1"/>
  </row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FF00"/>
  </sheetPr>
  <dimension ref="A1:BC70"/>
  <sheetViews>
    <sheetView view="pageBreakPreview" topLeftCell="A28" zoomScale="40" zoomScaleNormal="100" zoomScaleSheetLayoutView="40" zoomScalePageLayoutView="40" workbookViewId="0">
      <selection activeCell="J24" sqref="J24"/>
    </sheetView>
  </sheetViews>
  <sheetFormatPr baseColWidth="10" defaultColWidth="11.44140625" defaultRowHeight="13.8" x14ac:dyDescent="0.25"/>
  <cols>
    <col min="1" max="1" width="83.6640625" style="229" customWidth="1"/>
    <col min="2" max="2" width="9" style="225" customWidth="1"/>
    <col min="3" max="3" width="15.109375" style="150" customWidth="1"/>
    <col min="4" max="12" width="12.5546875" style="150" customWidth="1"/>
    <col min="13" max="13" width="12.5546875" style="45" customWidth="1"/>
    <col min="14" max="14" width="11.44140625" style="503"/>
    <col min="15" max="15" width="11.44140625" style="503" customWidth="1"/>
    <col min="16" max="25" width="11.44140625" style="503"/>
    <col min="26" max="55" width="11.44140625" style="45"/>
    <col min="56" max="16384" width="11.44140625" style="150"/>
  </cols>
  <sheetData>
    <row r="1" spans="1:55" ht="27.75" customHeight="1" x14ac:dyDescent="0.45">
      <c r="A1" s="2015" t="s">
        <v>770</v>
      </c>
      <c r="B1" s="2015"/>
      <c r="C1" s="2015"/>
      <c r="D1" s="2015"/>
      <c r="E1" s="2015"/>
      <c r="F1" s="2015"/>
      <c r="G1" s="2015"/>
      <c r="H1" s="2015"/>
      <c r="I1" s="2015"/>
      <c r="J1" s="2015"/>
      <c r="K1" s="2015"/>
      <c r="L1" s="2015"/>
      <c r="M1" s="2015"/>
      <c r="N1" s="1269"/>
      <c r="O1" s="1269"/>
      <c r="P1" s="1269"/>
      <c r="Q1" s="1269"/>
      <c r="R1" s="1269"/>
      <c r="S1" s="1269"/>
      <c r="T1" s="1269"/>
      <c r="U1" s="1269"/>
      <c r="V1" s="1269"/>
      <c r="W1" s="1269"/>
      <c r="X1" s="1271"/>
    </row>
    <row r="2" spans="1:55" ht="27.75" customHeight="1" thickBot="1" x14ac:dyDescent="0.35">
      <c r="A2" s="226"/>
      <c r="B2" s="93"/>
      <c r="C2" s="145"/>
      <c r="D2" s="145"/>
      <c r="E2" s="145"/>
      <c r="F2" s="145"/>
      <c r="G2" s="145"/>
      <c r="H2" s="145"/>
      <c r="I2" s="145"/>
      <c r="J2" s="145"/>
      <c r="K2" s="145"/>
      <c r="L2" s="145"/>
      <c r="M2" s="145"/>
      <c r="N2" s="1269"/>
      <c r="O2" s="1269"/>
      <c r="P2" s="1269"/>
      <c r="Q2" s="1269"/>
      <c r="R2" s="1269"/>
      <c r="S2" s="1269"/>
      <c r="T2" s="1269"/>
      <c r="U2" s="1269"/>
      <c r="V2" s="1269"/>
      <c r="W2" s="1269"/>
      <c r="X2" s="1271"/>
    </row>
    <row r="3" spans="1:55" ht="27.75" customHeight="1" x14ac:dyDescent="0.4">
      <c r="A3" s="1991" t="s">
        <v>330</v>
      </c>
      <c r="B3" s="1993" t="s">
        <v>134</v>
      </c>
      <c r="C3" s="1993" t="s">
        <v>89</v>
      </c>
      <c r="D3" s="1995" t="s">
        <v>351</v>
      </c>
      <c r="E3" s="1995"/>
      <c r="F3" s="1995"/>
      <c r="G3" s="1995"/>
      <c r="H3" s="1995"/>
      <c r="I3" s="1995"/>
      <c r="J3" s="1995"/>
      <c r="K3" s="1995"/>
      <c r="L3" s="1995"/>
      <c r="M3" s="1996"/>
      <c r="N3" s="1269"/>
      <c r="O3" s="1269"/>
      <c r="P3" s="1269"/>
      <c r="Q3" s="1269"/>
      <c r="R3" s="1269"/>
      <c r="S3" s="1269"/>
      <c r="T3" s="1269"/>
      <c r="U3" s="1269"/>
      <c r="V3" s="1269"/>
      <c r="W3" s="1269"/>
      <c r="X3" s="1271"/>
    </row>
    <row r="4" spans="1:55" ht="27.75" customHeight="1" thickBot="1" x14ac:dyDescent="0.35">
      <c r="A4" s="1992"/>
      <c r="B4" s="1994"/>
      <c r="C4" s="1994"/>
      <c r="D4" s="607" t="s">
        <v>391</v>
      </c>
      <c r="E4" s="1368" t="s">
        <v>114</v>
      </c>
      <c r="F4" s="1368" t="s">
        <v>115</v>
      </c>
      <c r="G4" s="1368" t="s">
        <v>116</v>
      </c>
      <c r="H4" s="1368" t="s">
        <v>117</v>
      </c>
      <c r="I4" s="1368" t="s">
        <v>118</v>
      </c>
      <c r="J4" s="1368" t="s">
        <v>119</v>
      </c>
      <c r="K4" s="1368" t="s">
        <v>120</v>
      </c>
      <c r="L4" s="1368" t="s">
        <v>121</v>
      </c>
      <c r="M4" s="612" t="s">
        <v>122</v>
      </c>
      <c r="N4" s="1140" t="s">
        <v>123</v>
      </c>
      <c r="O4" s="1140" t="s">
        <v>124</v>
      </c>
      <c r="P4" s="1140" t="s">
        <v>125</v>
      </c>
      <c r="Q4" s="1140" t="s">
        <v>126</v>
      </c>
      <c r="R4" s="1140" t="s">
        <v>127</v>
      </c>
      <c r="S4" s="1140" t="s">
        <v>128</v>
      </c>
      <c r="T4" s="1140" t="s">
        <v>211</v>
      </c>
      <c r="U4" s="1140" t="s">
        <v>331</v>
      </c>
      <c r="V4" s="1273" t="s">
        <v>332</v>
      </c>
      <c r="W4" s="1273" t="s">
        <v>333</v>
      </c>
      <c r="X4" s="1271"/>
    </row>
    <row r="5" spans="1:55" s="263" customFormat="1" ht="27.75" customHeight="1" x14ac:dyDescent="0.3">
      <c r="A5" s="2000" t="s">
        <v>334</v>
      </c>
      <c r="B5" s="218" t="s">
        <v>143</v>
      </c>
      <c r="C5" s="609">
        <v>3138</v>
      </c>
      <c r="D5" s="615">
        <v>1</v>
      </c>
      <c r="E5" s="615">
        <v>7</v>
      </c>
      <c r="F5" s="615">
        <v>10</v>
      </c>
      <c r="G5" s="615">
        <v>19</v>
      </c>
      <c r="H5" s="615">
        <v>28</v>
      </c>
      <c r="I5" s="615">
        <v>26</v>
      </c>
      <c r="J5" s="615">
        <v>31</v>
      </c>
      <c r="K5" s="615">
        <v>42</v>
      </c>
      <c r="L5" s="615">
        <v>63</v>
      </c>
      <c r="M5" s="616">
        <v>92</v>
      </c>
      <c r="N5" s="1274">
        <v>138</v>
      </c>
      <c r="O5" s="1274">
        <v>192</v>
      </c>
      <c r="P5" s="1274">
        <v>226</v>
      </c>
      <c r="Q5" s="1274">
        <v>302</v>
      </c>
      <c r="R5" s="1274">
        <v>359</v>
      </c>
      <c r="S5" s="1274">
        <v>411</v>
      </c>
      <c r="T5" s="1274">
        <v>429</v>
      </c>
      <c r="U5" s="1274">
        <v>316</v>
      </c>
      <c r="V5" s="1274">
        <v>443</v>
      </c>
      <c r="W5" s="1274">
        <v>3</v>
      </c>
      <c r="X5" s="1270"/>
      <c r="Y5" s="1270"/>
    </row>
    <row r="6" spans="1:55" s="263" customFormat="1" ht="27.75" customHeight="1" x14ac:dyDescent="0.4">
      <c r="A6" s="2001"/>
      <c r="B6" s="218" t="s">
        <v>144</v>
      </c>
      <c r="C6" s="332">
        <v>1647</v>
      </c>
      <c r="D6" s="434" t="s">
        <v>73</v>
      </c>
      <c r="E6" s="434">
        <v>2</v>
      </c>
      <c r="F6" s="434">
        <v>6</v>
      </c>
      <c r="G6" s="434">
        <v>10</v>
      </c>
      <c r="H6" s="434">
        <v>17</v>
      </c>
      <c r="I6" s="434">
        <v>17</v>
      </c>
      <c r="J6" s="434">
        <v>18</v>
      </c>
      <c r="K6" s="434">
        <v>16</v>
      </c>
      <c r="L6" s="434">
        <v>16</v>
      </c>
      <c r="M6" s="435">
        <v>23</v>
      </c>
      <c r="N6" s="1270">
        <v>44</v>
      </c>
      <c r="O6" s="1270">
        <v>77</v>
      </c>
      <c r="P6" s="1270">
        <v>100</v>
      </c>
      <c r="Q6" s="1270">
        <v>157</v>
      </c>
      <c r="R6" s="1270">
        <v>206</v>
      </c>
      <c r="S6" s="1270">
        <v>243</v>
      </c>
      <c r="T6" s="1270">
        <v>252</v>
      </c>
      <c r="U6" s="1270">
        <v>184</v>
      </c>
      <c r="V6" s="1270">
        <v>256</v>
      </c>
      <c r="W6" s="1270">
        <v>3</v>
      </c>
      <c r="X6" s="1270"/>
      <c r="Y6" s="1270"/>
    </row>
    <row r="7" spans="1:55" s="265" customFormat="1" ht="27.75" customHeight="1" x14ac:dyDescent="0.4">
      <c r="A7" s="2002"/>
      <c r="B7" s="264" t="s">
        <v>93</v>
      </c>
      <c r="C7" s="334">
        <v>1491</v>
      </c>
      <c r="D7" s="436">
        <v>1</v>
      </c>
      <c r="E7" s="436">
        <v>5</v>
      </c>
      <c r="F7" s="436">
        <v>4</v>
      </c>
      <c r="G7" s="436">
        <v>9</v>
      </c>
      <c r="H7" s="436">
        <v>11</v>
      </c>
      <c r="I7" s="436">
        <v>9</v>
      </c>
      <c r="J7" s="436">
        <v>13</v>
      </c>
      <c r="K7" s="436">
        <v>26</v>
      </c>
      <c r="L7" s="436">
        <v>47</v>
      </c>
      <c r="M7" s="644">
        <v>69</v>
      </c>
      <c r="N7" s="1270">
        <v>94</v>
      </c>
      <c r="O7" s="1270">
        <v>115</v>
      </c>
      <c r="P7" s="1270">
        <v>126</v>
      </c>
      <c r="Q7" s="1270">
        <v>145</v>
      </c>
      <c r="R7" s="1270">
        <v>153</v>
      </c>
      <c r="S7" s="1270">
        <v>168</v>
      </c>
      <c r="T7" s="1270">
        <v>177</v>
      </c>
      <c r="U7" s="1270">
        <v>132</v>
      </c>
      <c r="V7" s="1270">
        <v>187</v>
      </c>
      <c r="W7" s="1270" t="s">
        <v>73</v>
      </c>
      <c r="X7" s="1270"/>
      <c r="Y7" s="1270"/>
      <c r="Z7" s="263"/>
      <c r="AA7" s="263"/>
      <c r="AB7" s="263"/>
      <c r="AC7" s="263"/>
      <c r="AD7" s="263"/>
      <c r="AE7" s="263"/>
      <c r="AF7" s="263"/>
      <c r="AG7" s="263"/>
      <c r="AH7" s="263"/>
      <c r="AI7" s="263"/>
      <c r="AJ7" s="263"/>
      <c r="AK7" s="263"/>
      <c r="AL7" s="263"/>
      <c r="AM7" s="263"/>
      <c r="AN7" s="263"/>
      <c r="AO7" s="263"/>
      <c r="AP7" s="263"/>
      <c r="AQ7" s="263"/>
      <c r="AR7" s="263"/>
      <c r="AS7" s="263"/>
      <c r="AT7" s="263"/>
      <c r="AU7" s="263"/>
      <c r="AV7" s="263"/>
      <c r="AW7" s="263"/>
      <c r="AX7" s="263"/>
      <c r="AY7" s="263"/>
      <c r="AZ7" s="263"/>
      <c r="BA7" s="263"/>
      <c r="BB7" s="263"/>
      <c r="BC7" s="263"/>
    </row>
    <row r="8" spans="1:55" s="337" customFormat="1" ht="27.75" customHeight="1" x14ac:dyDescent="0.3">
      <c r="A8" s="1997" t="s">
        <v>335</v>
      </c>
      <c r="B8" s="266" t="s">
        <v>143</v>
      </c>
      <c r="C8" s="336">
        <v>86</v>
      </c>
      <c r="D8" s="336" t="s">
        <v>73</v>
      </c>
      <c r="E8" s="336" t="s">
        <v>73</v>
      </c>
      <c r="F8" s="336" t="s">
        <v>73</v>
      </c>
      <c r="G8" s="336" t="s">
        <v>73</v>
      </c>
      <c r="H8" s="336" t="s">
        <v>73</v>
      </c>
      <c r="I8" s="336" t="s">
        <v>73</v>
      </c>
      <c r="J8" s="336">
        <v>1</v>
      </c>
      <c r="K8" s="336">
        <v>1</v>
      </c>
      <c r="L8" s="336">
        <v>1</v>
      </c>
      <c r="M8" s="645" t="s">
        <v>73</v>
      </c>
      <c r="N8" s="1275">
        <v>4</v>
      </c>
      <c r="O8" s="1275">
        <v>6</v>
      </c>
      <c r="P8" s="1275">
        <v>11</v>
      </c>
      <c r="Q8" s="1275">
        <v>14</v>
      </c>
      <c r="R8" s="1275">
        <v>8</v>
      </c>
      <c r="S8" s="1275">
        <v>16</v>
      </c>
      <c r="T8" s="1275">
        <v>13</v>
      </c>
      <c r="U8" s="1275">
        <v>11</v>
      </c>
      <c r="V8" s="1275" t="s">
        <v>73</v>
      </c>
      <c r="W8" s="1275" t="s">
        <v>73</v>
      </c>
      <c r="X8" s="1271"/>
      <c r="Y8" s="503"/>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row>
    <row r="9" spans="1:55" s="45" customFormat="1" ht="27.75" customHeight="1" x14ac:dyDescent="0.3">
      <c r="A9" s="1998"/>
      <c r="B9" s="217" t="s">
        <v>144</v>
      </c>
      <c r="C9" s="186">
        <v>63</v>
      </c>
      <c r="D9" s="186" t="s">
        <v>73</v>
      </c>
      <c r="E9" s="186" t="s">
        <v>73</v>
      </c>
      <c r="F9" s="186" t="s">
        <v>73</v>
      </c>
      <c r="G9" s="186" t="s">
        <v>73</v>
      </c>
      <c r="H9" s="186" t="s">
        <v>73</v>
      </c>
      <c r="I9" s="186" t="s">
        <v>73</v>
      </c>
      <c r="J9" s="186" t="s">
        <v>73</v>
      </c>
      <c r="K9" s="186">
        <v>1</v>
      </c>
      <c r="L9" s="186">
        <v>1</v>
      </c>
      <c r="M9" s="338" t="s">
        <v>73</v>
      </c>
      <c r="N9" s="1243">
        <v>4</v>
      </c>
      <c r="O9" s="1243">
        <v>5</v>
      </c>
      <c r="P9" s="1243">
        <v>7</v>
      </c>
      <c r="Q9" s="1243">
        <v>12</v>
      </c>
      <c r="R9" s="1243">
        <v>7</v>
      </c>
      <c r="S9" s="1243">
        <v>11</v>
      </c>
      <c r="T9" s="1243">
        <v>9</v>
      </c>
      <c r="U9" s="1243">
        <v>6</v>
      </c>
      <c r="V9" s="1243" t="s">
        <v>73</v>
      </c>
      <c r="W9" s="1243" t="s">
        <v>73</v>
      </c>
      <c r="X9" s="1271"/>
      <c r="Y9" s="503"/>
    </row>
    <row r="10" spans="1:55" s="270" customFormat="1" ht="27.75" customHeight="1" x14ac:dyDescent="0.3">
      <c r="A10" s="1999"/>
      <c r="B10" s="267" t="s">
        <v>93</v>
      </c>
      <c r="C10" s="339">
        <v>23</v>
      </c>
      <c r="D10" s="339" t="s">
        <v>73</v>
      </c>
      <c r="E10" s="339" t="s">
        <v>73</v>
      </c>
      <c r="F10" s="339" t="s">
        <v>73</v>
      </c>
      <c r="G10" s="339" t="s">
        <v>73</v>
      </c>
      <c r="H10" s="339" t="s">
        <v>73</v>
      </c>
      <c r="I10" s="339" t="s">
        <v>73</v>
      </c>
      <c r="J10" s="339">
        <v>1</v>
      </c>
      <c r="K10" s="339" t="s">
        <v>73</v>
      </c>
      <c r="L10" s="339" t="s">
        <v>73</v>
      </c>
      <c r="M10" s="646" t="s">
        <v>73</v>
      </c>
      <c r="N10" s="1243" t="s">
        <v>73</v>
      </c>
      <c r="O10" s="1243">
        <v>1</v>
      </c>
      <c r="P10" s="1243">
        <v>4</v>
      </c>
      <c r="Q10" s="1243">
        <v>2</v>
      </c>
      <c r="R10" s="1243">
        <v>1</v>
      </c>
      <c r="S10" s="1243">
        <v>5</v>
      </c>
      <c r="T10" s="1243">
        <v>4</v>
      </c>
      <c r="U10" s="1243">
        <v>5</v>
      </c>
      <c r="V10" s="1243" t="s">
        <v>73</v>
      </c>
      <c r="W10" s="1243" t="s">
        <v>73</v>
      </c>
      <c r="X10" s="1271"/>
      <c r="Y10" s="503"/>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row>
    <row r="11" spans="1:55" s="337" customFormat="1" ht="27.75" customHeight="1" x14ac:dyDescent="0.3">
      <c r="A11" s="1997" t="s">
        <v>208</v>
      </c>
      <c r="B11" s="266" t="s">
        <v>143</v>
      </c>
      <c r="C11" s="336">
        <v>308</v>
      </c>
      <c r="D11" s="336" t="s">
        <v>73</v>
      </c>
      <c r="E11" s="336" t="s">
        <v>73</v>
      </c>
      <c r="F11" s="336" t="s">
        <v>73</v>
      </c>
      <c r="G11" s="336">
        <v>1</v>
      </c>
      <c r="H11" s="336">
        <v>3</v>
      </c>
      <c r="I11" s="336">
        <v>3</v>
      </c>
      <c r="J11" s="336">
        <v>8</v>
      </c>
      <c r="K11" s="336">
        <v>4</v>
      </c>
      <c r="L11" s="336">
        <v>6</v>
      </c>
      <c r="M11" s="645">
        <v>19</v>
      </c>
      <c r="N11" s="1275">
        <v>18</v>
      </c>
      <c r="O11" s="1275">
        <v>25</v>
      </c>
      <c r="P11" s="1275">
        <v>34</v>
      </c>
      <c r="Q11" s="1275">
        <v>32</v>
      </c>
      <c r="R11" s="1275">
        <v>42</v>
      </c>
      <c r="S11" s="1275">
        <v>36</v>
      </c>
      <c r="T11" s="1275">
        <v>28</v>
      </c>
      <c r="U11" s="1275">
        <v>48</v>
      </c>
      <c r="V11" s="1275" t="s">
        <v>73</v>
      </c>
      <c r="W11" s="1275">
        <v>1</v>
      </c>
      <c r="X11" s="1271"/>
      <c r="Y11" s="503"/>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row>
    <row r="12" spans="1:55" s="45" customFormat="1" ht="27.75" customHeight="1" x14ac:dyDescent="0.3">
      <c r="A12" s="1998"/>
      <c r="B12" s="217" t="s">
        <v>144</v>
      </c>
      <c r="C12" s="186">
        <v>191</v>
      </c>
      <c r="D12" s="186" t="s">
        <v>73</v>
      </c>
      <c r="E12" s="186" t="s">
        <v>73</v>
      </c>
      <c r="F12" s="186" t="s">
        <v>73</v>
      </c>
      <c r="G12" s="186">
        <v>1</v>
      </c>
      <c r="H12" s="186">
        <v>1</v>
      </c>
      <c r="I12" s="186">
        <v>1</v>
      </c>
      <c r="J12" s="186">
        <v>5</v>
      </c>
      <c r="K12" s="186" t="s">
        <v>73</v>
      </c>
      <c r="L12" s="186">
        <v>2</v>
      </c>
      <c r="M12" s="338">
        <v>8</v>
      </c>
      <c r="N12" s="1243">
        <v>7</v>
      </c>
      <c r="O12" s="1243">
        <v>18</v>
      </c>
      <c r="P12" s="1243">
        <v>18</v>
      </c>
      <c r="Q12" s="1243">
        <v>25</v>
      </c>
      <c r="R12" s="1243">
        <v>26</v>
      </c>
      <c r="S12" s="1243">
        <v>30</v>
      </c>
      <c r="T12" s="1243">
        <v>20</v>
      </c>
      <c r="U12" s="1243">
        <v>28</v>
      </c>
      <c r="V12" s="1243" t="s">
        <v>73</v>
      </c>
      <c r="W12" s="1243">
        <v>1</v>
      </c>
      <c r="X12" s="1271"/>
      <c r="Y12" s="503"/>
    </row>
    <row r="13" spans="1:55" s="270" customFormat="1" ht="27.75" customHeight="1" x14ac:dyDescent="0.3">
      <c r="A13" s="1999"/>
      <c r="B13" s="267" t="s">
        <v>93</v>
      </c>
      <c r="C13" s="339">
        <v>117</v>
      </c>
      <c r="D13" s="339" t="s">
        <v>73</v>
      </c>
      <c r="E13" s="339" t="s">
        <v>73</v>
      </c>
      <c r="F13" s="339" t="s">
        <v>73</v>
      </c>
      <c r="G13" s="339" t="s">
        <v>73</v>
      </c>
      <c r="H13" s="339">
        <v>2</v>
      </c>
      <c r="I13" s="339">
        <v>2</v>
      </c>
      <c r="J13" s="339">
        <v>3</v>
      </c>
      <c r="K13" s="339">
        <v>4</v>
      </c>
      <c r="L13" s="339">
        <v>4</v>
      </c>
      <c r="M13" s="646">
        <v>11</v>
      </c>
      <c r="N13" s="1243">
        <v>11</v>
      </c>
      <c r="O13" s="1243">
        <v>7</v>
      </c>
      <c r="P13" s="1243">
        <v>16</v>
      </c>
      <c r="Q13" s="1243">
        <v>7</v>
      </c>
      <c r="R13" s="1243">
        <v>16</v>
      </c>
      <c r="S13" s="1243">
        <v>6</v>
      </c>
      <c r="T13" s="1243">
        <v>8</v>
      </c>
      <c r="U13" s="1243">
        <v>20</v>
      </c>
      <c r="V13" s="1243" t="s">
        <v>73</v>
      </c>
      <c r="W13" s="1243" t="s">
        <v>73</v>
      </c>
      <c r="X13" s="1271"/>
      <c r="Y13" s="503"/>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row>
    <row r="14" spans="1:55" s="337" customFormat="1" ht="27.75" customHeight="1" x14ac:dyDescent="0.3">
      <c r="A14" s="1997" t="s">
        <v>336</v>
      </c>
      <c r="B14" s="266" t="s">
        <v>143</v>
      </c>
      <c r="C14" s="336">
        <v>32</v>
      </c>
      <c r="D14" s="336" t="s">
        <v>73</v>
      </c>
      <c r="E14" s="336" t="s">
        <v>73</v>
      </c>
      <c r="F14" s="336" t="s">
        <v>73</v>
      </c>
      <c r="G14" s="336" t="s">
        <v>73</v>
      </c>
      <c r="H14" s="336" t="s">
        <v>73</v>
      </c>
      <c r="I14" s="336" t="s">
        <v>73</v>
      </c>
      <c r="J14" s="336">
        <v>1</v>
      </c>
      <c r="K14" s="336">
        <v>1</v>
      </c>
      <c r="L14" s="336" t="s">
        <v>73</v>
      </c>
      <c r="M14" s="645">
        <v>3</v>
      </c>
      <c r="N14" s="1275">
        <v>1</v>
      </c>
      <c r="O14" s="1275" t="s">
        <v>73</v>
      </c>
      <c r="P14" s="1275">
        <v>4</v>
      </c>
      <c r="Q14" s="1275">
        <v>4</v>
      </c>
      <c r="R14" s="1275">
        <v>6</v>
      </c>
      <c r="S14" s="1275">
        <v>2</v>
      </c>
      <c r="T14" s="1275">
        <v>4</v>
      </c>
      <c r="U14" s="1275">
        <v>6</v>
      </c>
      <c r="V14" s="1275" t="s">
        <v>73</v>
      </c>
      <c r="W14" s="1275" t="s">
        <v>73</v>
      </c>
      <c r="X14" s="1271"/>
      <c r="Y14" s="503"/>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row>
    <row r="15" spans="1:55" s="45" customFormat="1" ht="27.75" customHeight="1" x14ac:dyDescent="0.3">
      <c r="A15" s="1998"/>
      <c r="B15" s="217" t="s">
        <v>144</v>
      </c>
      <c r="C15" s="186">
        <v>22</v>
      </c>
      <c r="D15" s="186" t="s">
        <v>73</v>
      </c>
      <c r="E15" s="186" t="s">
        <v>73</v>
      </c>
      <c r="F15" s="186" t="s">
        <v>73</v>
      </c>
      <c r="G15" s="186" t="s">
        <v>73</v>
      </c>
      <c r="H15" s="186" t="s">
        <v>73</v>
      </c>
      <c r="I15" s="186" t="s">
        <v>73</v>
      </c>
      <c r="J15" s="186" t="s">
        <v>73</v>
      </c>
      <c r="K15" s="186" t="s">
        <v>73</v>
      </c>
      <c r="L15" s="186" t="s">
        <v>73</v>
      </c>
      <c r="M15" s="338">
        <v>3</v>
      </c>
      <c r="N15" s="1243" t="s">
        <v>73</v>
      </c>
      <c r="O15" s="1243" t="s">
        <v>73</v>
      </c>
      <c r="P15" s="1243">
        <v>4</v>
      </c>
      <c r="Q15" s="1243">
        <v>2</v>
      </c>
      <c r="R15" s="1243">
        <v>5</v>
      </c>
      <c r="S15" s="1243">
        <v>1</v>
      </c>
      <c r="T15" s="1243">
        <v>3</v>
      </c>
      <c r="U15" s="1243">
        <v>4</v>
      </c>
      <c r="V15" s="1243" t="s">
        <v>73</v>
      </c>
      <c r="W15" s="1243" t="s">
        <v>73</v>
      </c>
      <c r="X15" s="1271"/>
      <c r="Y15" s="503"/>
    </row>
    <row r="16" spans="1:55" s="270" customFormat="1" ht="27.75" customHeight="1" x14ac:dyDescent="0.3">
      <c r="A16" s="1999"/>
      <c r="B16" s="267" t="s">
        <v>93</v>
      </c>
      <c r="C16" s="339">
        <v>10</v>
      </c>
      <c r="D16" s="339" t="s">
        <v>73</v>
      </c>
      <c r="E16" s="339" t="s">
        <v>73</v>
      </c>
      <c r="F16" s="339" t="s">
        <v>73</v>
      </c>
      <c r="G16" s="339" t="s">
        <v>73</v>
      </c>
      <c r="H16" s="339" t="s">
        <v>73</v>
      </c>
      <c r="I16" s="339" t="s">
        <v>73</v>
      </c>
      <c r="J16" s="339">
        <v>1</v>
      </c>
      <c r="K16" s="339">
        <v>1</v>
      </c>
      <c r="L16" s="339" t="s">
        <v>73</v>
      </c>
      <c r="M16" s="646" t="s">
        <v>73</v>
      </c>
      <c r="N16" s="1243">
        <v>1</v>
      </c>
      <c r="O16" s="1243" t="s">
        <v>73</v>
      </c>
      <c r="P16" s="1243" t="s">
        <v>73</v>
      </c>
      <c r="Q16" s="1243">
        <v>2</v>
      </c>
      <c r="R16" s="1243">
        <v>1</v>
      </c>
      <c r="S16" s="1243">
        <v>1</v>
      </c>
      <c r="T16" s="1243">
        <v>1</v>
      </c>
      <c r="U16" s="1243">
        <v>2</v>
      </c>
      <c r="V16" s="1243" t="s">
        <v>73</v>
      </c>
      <c r="W16" s="1243" t="s">
        <v>73</v>
      </c>
      <c r="X16" s="1271"/>
      <c r="Y16" s="503"/>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row>
    <row r="17" spans="1:55" s="337" customFormat="1" ht="27.75" customHeight="1" x14ac:dyDescent="0.3">
      <c r="A17" s="1997" t="s">
        <v>337</v>
      </c>
      <c r="B17" s="266" t="s">
        <v>143</v>
      </c>
      <c r="C17" s="336">
        <v>310</v>
      </c>
      <c r="D17" s="336" t="s">
        <v>73</v>
      </c>
      <c r="E17" s="336" t="s">
        <v>73</v>
      </c>
      <c r="F17" s="336" t="s">
        <v>73</v>
      </c>
      <c r="G17" s="336" t="s">
        <v>73</v>
      </c>
      <c r="H17" s="336" t="s">
        <v>73</v>
      </c>
      <c r="I17" s="336">
        <v>3</v>
      </c>
      <c r="J17" s="336" t="s">
        <v>73</v>
      </c>
      <c r="K17" s="336">
        <v>3</v>
      </c>
      <c r="L17" s="336">
        <v>4</v>
      </c>
      <c r="M17" s="645">
        <v>13</v>
      </c>
      <c r="N17" s="1275">
        <v>22</v>
      </c>
      <c r="O17" s="1275">
        <v>24</v>
      </c>
      <c r="P17" s="1275">
        <v>35</v>
      </c>
      <c r="Q17" s="1275">
        <v>48</v>
      </c>
      <c r="R17" s="1275">
        <v>42</v>
      </c>
      <c r="S17" s="1275">
        <v>42</v>
      </c>
      <c r="T17" s="1275">
        <v>29</v>
      </c>
      <c r="U17" s="1275">
        <v>45</v>
      </c>
      <c r="V17" s="1275" t="s">
        <v>73</v>
      </c>
      <c r="W17" s="1275" t="s">
        <v>73</v>
      </c>
      <c r="X17" s="1271"/>
      <c r="Y17" s="503"/>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row>
    <row r="18" spans="1:55" s="45" customFormat="1" ht="27.75" customHeight="1" x14ac:dyDescent="0.3">
      <c r="A18" s="1998"/>
      <c r="B18" s="217" t="s">
        <v>144</v>
      </c>
      <c r="C18" s="186">
        <v>161</v>
      </c>
      <c r="D18" s="186" t="s">
        <v>73</v>
      </c>
      <c r="E18" s="186" t="s">
        <v>73</v>
      </c>
      <c r="F18" s="186" t="s">
        <v>73</v>
      </c>
      <c r="G18" s="186" t="s">
        <v>73</v>
      </c>
      <c r="H18" s="186" t="s">
        <v>73</v>
      </c>
      <c r="I18" s="186">
        <v>3</v>
      </c>
      <c r="J18" s="186" t="s">
        <v>73</v>
      </c>
      <c r="K18" s="186">
        <v>1</v>
      </c>
      <c r="L18" s="186">
        <v>2</v>
      </c>
      <c r="M18" s="338">
        <v>4</v>
      </c>
      <c r="N18" s="1243">
        <v>11</v>
      </c>
      <c r="O18" s="1243">
        <v>11</v>
      </c>
      <c r="P18" s="1243">
        <v>24</v>
      </c>
      <c r="Q18" s="1243">
        <v>24</v>
      </c>
      <c r="R18" s="1243">
        <v>22</v>
      </c>
      <c r="S18" s="1243">
        <v>28</v>
      </c>
      <c r="T18" s="1243">
        <v>10</v>
      </c>
      <c r="U18" s="1243">
        <v>21</v>
      </c>
      <c r="V18" s="1243" t="s">
        <v>73</v>
      </c>
      <c r="W18" s="1243" t="s">
        <v>73</v>
      </c>
      <c r="X18" s="1271"/>
      <c r="Y18" s="503"/>
    </row>
    <row r="19" spans="1:55" s="270" customFormat="1" ht="27.75" customHeight="1" x14ac:dyDescent="0.25">
      <c r="A19" s="1999"/>
      <c r="B19" s="267" t="s">
        <v>93</v>
      </c>
      <c r="C19" s="339">
        <v>149</v>
      </c>
      <c r="D19" s="339" t="s">
        <v>73</v>
      </c>
      <c r="E19" s="339" t="s">
        <v>73</v>
      </c>
      <c r="F19" s="339" t="s">
        <v>73</v>
      </c>
      <c r="G19" s="339" t="s">
        <v>73</v>
      </c>
      <c r="H19" s="339" t="s">
        <v>73</v>
      </c>
      <c r="I19" s="339" t="s">
        <v>73</v>
      </c>
      <c r="J19" s="339" t="s">
        <v>73</v>
      </c>
      <c r="K19" s="339">
        <v>2</v>
      </c>
      <c r="L19" s="339">
        <v>2</v>
      </c>
      <c r="M19" s="646">
        <v>9</v>
      </c>
      <c r="N19" s="1243">
        <v>11</v>
      </c>
      <c r="O19" s="1243">
        <v>13</v>
      </c>
      <c r="P19" s="1243">
        <v>11</v>
      </c>
      <c r="Q19" s="1243">
        <v>24</v>
      </c>
      <c r="R19" s="1243">
        <v>20</v>
      </c>
      <c r="S19" s="1243">
        <v>14</v>
      </c>
      <c r="T19" s="1243">
        <v>19</v>
      </c>
      <c r="U19" s="1243">
        <v>24</v>
      </c>
      <c r="V19" s="1243" t="s">
        <v>73</v>
      </c>
      <c r="W19" s="1243" t="s">
        <v>73</v>
      </c>
      <c r="X19" s="503"/>
      <c r="Y19" s="503"/>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row>
    <row r="20" spans="1:55" s="337" customFormat="1" ht="27.75" customHeight="1" x14ac:dyDescent="0.3">
      <c r="A20" s="1997" t="s">
        <v>338</v>
      </c>
      <c r="B20" s="266" t="s">
        <v>143</v>
      </c>
      <c r="C20" s="336">
        <v>192</v>
      </c>
      <c r="D20" s="336" t="s">
        <v>73</v>
      </c>
      <c r="E20" s="336" t="s">
        <v>73</v>
      </c>
      <c r="F20" s="336">
        <v>1</v>
      </c>
      <c r="G20" s="336" t="s">
        <v>73</v>
      </c>
      <c r="H20" s="336">
        <v>1</v>
      </c>
      <c r="I20" s="336">
        <v>2</v>
      </c>
      <c r="J20" s="336">
        <v>1</v>
      </c>
      <c r="K20" s="336">
        <v>1</v>
      </c>
      <c r="L20" s="336">
        <v>2</v>
      </c>
      <c r="M20" s="645">
        <v>6</v>
      </c>
      <c r="N20" s="1275">
        <v>10</v>
      </c>
      <c r="O20" s="1275">
        <v>14</v>
      </c>
      <c r="P20" s="1275">
        <v>14</v>
      </c>
      <c r="Q20" s="1275">
        <v>32</v>
      </c>
      <c r="R20" s="1275">
        <v>31</v>
      </c>
      <c r="S20" s="1275">
        <v>27</v>
      </c>
      <c r="T20" s="1275">
        <v>25</v>
      </c>
      <c r="U20" s="1275">
        <v>24</v>
      </c>
      <c r="V20" s="1275" t="s">
        <v>73</v>
      </c>
      <c r="W20" s="1275">
        <v>1</v>
      </c>
      <c r="X20" s="1271"/>
      <c r="Y20" s="503"/>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row>
    <row r="21" spans="1:55" s="45" customFormat="1" ht="27.75" customHeight="1" x14ac:dyDescent="0.3">
      <c r="A21" s="1998"/>
      <c r="B21" s="217" t="s">
        <v>144</v>
      </c>
      <c r="C21" s="186">
        <v>101</v>
      </c>
      <c r="D21" s="186" t="s">
        <v>73</v>
      </c>
      <c r="E21" s="186" t="s">
        <v>73</v>
      </c>
      <c r="F21" s="186" t="s">
        <v>73</v>
      </c>
      <c r="G21" s="186" t="s">
        <v>73</v>
      </c>
      <c r="H21" s="186">
        <v>1</v>
      </c>
      <c r="I21" s="186">
        <v>1</v>
      </c>
      <c r="J21" s="186">
        <v>1</v>
      </c>
      <c r="K21" s="186">
        <v>1</v>
      </c>
      <c r="L21" s="186" t="s">
        <v>73</v>
      </c>
      <c r="M21" s="338">
        <v>5</v>
      </c>
      <c r="N21" s="1243">
        <v>6</v>
      </c>
      <c r="O21" s="1243">
        <v>6</v>
      </c>
      <c r="P21" s="1243">
        <v>9</v>
      </c>
      <c r="Q21" s="1243">
        <v>21</v>
      </c>
      <c r="R21" s="1243">
        <v>17</v>
      </c>
      <c r="S21" s="1243">
        <v>9</v>
      </c>
      <c r="T21" s="1243">
        <v>12</v>
      </c>
      <c r="U21" s="1243">
        <v>11</v>
      </c>
      <c r="V21" s="1243" t="s">
        <v>73</v>
      </c>
      <c r="W21" s="1243">
        <v>1</v>
      </c>
      <c r="X21" s="1271"/>
      <c r="Y21" s="503"/>
    </row>
    <row r="22" spans="1:55" s="270" customFormat="1" ht="27.75" customHeight="1" x14ac:dyDescent="0.3">
      <c r="A22" s="1999"/>
      <c r="B22" s="267" t="s">
        <v>93</v>
      </c>
      <c r="C22" s="339">
        <v>91</v>
      </c>
      <c r="D22" s="339" t="s">
        <v>73</v>
      </c>
      <c r="E22" s="339" t="s">
        <v>73</v>
      </c>
      <c r="F22" s="339">
        <v>1</v>
      </c>
      <c r="G22" s="339" t="s">
        <v>73</v>
      </c>
      <c r="H22" s="339" t="s">
        <v>73</v>
      </c>
      <c r="I22" s="339">
        <v>1</v>
      </c>
      <c r="J22" s="339" t="s">
        <v>73</v>
      </c>
      <c r="K22" s="339" t="s">
        <v>73</v>
      </c>
      <c r="L22" s="339">
        <v>2</v>
      </c>
      <c r="M22" s="646">
        <v>1</v>
      </c>
      <c r="N22" s="1243">
        <v>4</v>
      </c>
      <c r="O22" s="1243">
        <v>8</v>
      </c>
      <c r="P22" s="1243">
        <v>5</v>
      </c>
      <c r="Q22" s="1243">
        <v>11</v>
      </c>
      <c r="R22" s="1243">
        <v>14</v>
      </c>
      <c r="S22" s="1243">
        <v>18</v>
      </c>
      <c r="T22" s="1243">
        <v>13</v>
      </c>
      <c r="U22" s="1243">
        <v>13</v>
      </c>
      <c r="V22" s="1243" t="s">
        <v>73</v>
      </c>
      <c r="W22" s="1243" t="s">
        <v>73</v>
      </c>
      <c r="X22" s="1271"/>
      <c r="Y22" s="503"/>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row>
    <row r="23" spans="1:55" s="337" customFormat="1" ht="27.75" customHeight="1" x14ac:dyDescent="0.3">
      <c r="A23" s="1997" t="s">
        <v>359</v>
      </c>
      <c r="B23" s="266" t="s">
        <v>143</v>
      </c>
      <c r="C23" s="336">
        <v>147</v>
      </c>
      <c r="D23" s="336" t="s">
        <v>73</v>
      </c>
      <c r="E23" s="336" t="s">
        <v>73</v>
      </c>
      <c r="F23" s="336" t="s">
        <v>73</v>
      </c>
      <c r="G23" s="336" t="s">
        <v>73</v>
      </c>
      <c r="H23" s="336" t="s">
        <v>73</v>
      </c>
      <c r="I23" s="336" t="s">
        <v>73</v>
      </c>
      <c r="J23" s="336">
        <v>1</v>
      </c>
      <c r="K23" s="336">
        <v>1</v>
      </c>
      <c r="L23" s="336" t="s">
        <v>73</v>
      </c>
      <c r="M23" s="645">
        <v>2</v>
      </c>
      <c r="N23" s="1275">
        <v>5</v>
      </c>
      <c r="O23" s="1275">
        <v>11</v>
      </c>
      <c r="P23" s="1275">
        <v>14</v>
      </c>
      <c r="Q23" s="1275">
        <v>12</v>
      </c>
      <c r="R23" s="1275">
        <v>23</v>
      </c>
      <c r="S23" s="1275">
        <v>31</v>
      </c>
      <c r="T23" s="1275">
        <v>20</v>
      </c>
      <c r="U23" s="1275">
        <v>27</v>
      </c>
      <c r="V23" s="1275" t="s">
        <v>73</v>
      </c>
      <c r="W23" s="1275" t="s">
        <v>73</v>
      </c>
      <c r="X23" s="1271"/>
      <c r="Y23" s="503"/>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row>
    <row r="24" spans="1:55" s="45" customFormat="1" ht="27.75" customHeight="1" x14ac:dyDescent="0.3">
      <c r="A24" s="1998"/>
      <c r="B24" s="217" t="s">
        <v>144</v>
      </c>
      <c r="C24" s="186">
        <v>70</v>
      </c>
      <c r="D24" s="186" t="s">
        <v>73</v>
      </c>
      <c r="E24" s="186" t="s">
        <v>73</v>
      </c>
      <c r="F24" s="186" t="s">
        <v>73</v>
      </c>
      <c r="G24" s="186" t="s">
        <v>73</v>
      </c>
      <c r="H24" s="186" t="s">
        <v>73</v>
      </c>
      <c r="I24" s="186" t="s">
        <v>73</v>
      </c>
      <c r="J24" s="186" t="s">
        <v>73</v>
      </c>
      <c r="K24" s="186" t="s">
        <v>73</v>
      </c>
      <c r="L24" s="186" t="s">
        <v>73</v>
      </c>
      <c r="M24" s="338">
        <v>2</v>
      </c>
      <c r="N24" s="1243">
        <v>4</v>
      </c>
      <c r="O24" s="1243">
        <v>3</v>
      </c>
      <c r="P24" s="1243">
        <v>8</v>
      </c>
      <c r="Q24" s="1243">
        <v>8</v>
      </c>
      <c r="R24" s="1243">
        <v>16</v>
      </c>
      <c r="S24" s="1243">
        <v>10</v>
      </c>
      <c r="T24" s="1243">
        <v>8</v>
      </c>
      <c r="U24" s="1243">
        <v>11</v>
      </c>
      <c r="V24" s="1243" t="s">
        <v>73</v>
      </c>
      <c r="W24" s="1243" t="s">
        <v>73</v>
      </c>
      <c r="X24" s="1271"/>
      <c r="Y24" s="503"/>
    </row>
    <row r="25" spans="1:55" s="270" customFormat="1" ht="27.75" customHeight="1" x14ac:dyDescent="0.3">
      <c r="A25" s="1999"/>
      <c r="B25" s="267" t="s">
        <v>93</v>
      </c>
      <c r="C25" s="339">
        <v>77</v>
      </c>
      <c r="D25" s="339" t="s">
        <v>73</v>
      </c>
      <c r="E25" s="339" t="s">
        <v>73</v>
      </c>
      <c r="F25" s="339" t="s">
        <v>73</v>
      </c>
      <c r="G25" s="339" t="s">
        <v>73</v>
      </c>
      <c r="H25" s="339" t="s">
        <v>73</v>
      </c>
      <c r="I25" s="339" t="s">
        <v>73</v>
      </c>
      <c r="J25" s="339">
        <v>1</v>
      </c>
      <c r="K25" s="339">
        <v>1</v>
      </c>
      <c r="L25" s="339" t="s">
        <v>73</v>
      </c>
      <c r="M25" s="646" t="s">
        <v>73</v>
      </c>
      <c r="N25" s="1243">
        <v>1</v>
      </c>
      <c r="O25" s="1243">
        <v>8</v>
      </c>
      <c r="P25" s="1243">
        <v>6</v>
      </c>
      <c r="Q25" s="1243">
        <v>4</v>
      </c>
      <c r="R25" s="1243">
        <v>7</v>
      </c>
      <c r="S25" s="1243">
        <v>21</v>
      </c>
      <c r="T25" s="1243">
        <v>12</v>
      </c>
      <c r="U25" s="1243">
        <v>16</v>
      </c>
      <c r="V25" s="1243" t="s">
        <v>73</v>
      </c>
      <c r="W25" s="1243" t="s">
        <v>73</v>
      </c>
      <c r="X25" s="1271"/>
      <c r="Y25" s="503"/>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row>
    <row r="26" spans="1:55" s="337" customFormat="1" ht="27.75" customHeight="1" x14ac:dyDescent="0.3">
      <c r="A26" s="1997" t="s">
        <v>339</v>
      </c>
      <c r="B26" s="266" t="s">
        <v>143</v>
      </c>
      <c r="C26" s="336">
        <v>27</v>
      </c>
      <c r="D26" s="336" t="s">
        <v>73</v>
      </c>
      <c r="E26" s="336" t="s">
        <v>73</v>
      </c>
      <c r="F26" s="336" t="s">
        <v>73</v>
      </c>
      <c r="G26" s="336" t="s">
        <v>73</v>
      </c>
      <c r="H26" s="336" t="s">
        <v>73</v>
      </c>
      <c r="I26" s="336" t="s">
        <v>73</v>
      </c>
      <c r="J26" s="336" t="s">
        <v>73</v>
      </c>
      <c r="K26" s="336" t="s">
        <v>73</v>
      </c>
      <c r="L26" s="336" t="s">
        <v>73</v>
      </c>
      <c r="M26" s="645" t="s">
        <v>73</v>
      </c>
      <c r="N26" s="1275" t="s">
        <v>73</v>
      </c>
      <c r="O26" s="1275">
        <v>3</v>
      </c>
      <c r="P26" s="1275">
        <v>3</v>
      </c>
      <c r="Q26" s="1275">
        <v>7</v>
      </c>
      <c r="R26" s="1275">
        <v>3</v>
      </c>
      <c r="S26" s="1275">
        <v>5</v>
      </c>
      <c r="T26" s="1275">
        <v>3</v>
      </c>
      <c r="U26" s="1275">
        <v>3</v>
      </c>
      <c r="V26" s="1275" t="s">
        <v>73</v>
      </c>
      <c r="W26" s="1275" t="s">
        <v>73</v>
      </c>
      <c r="X26" s="1271"/>
      <c r="Y26" s="503"/>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row>
    <row r="27" spans="1:55" s="45" customFormat="1" ht="27.75" customHeight="1" x14ac:dyDescent="0.3">
      <c r="A27" s="1998"/>
      <c r="B27" s="217" t="s">
        <v>144</v>
      </c>
      <c r="C27" s="186">
        <v>23</v>
      </c>
      <c r="D27" s="186" t="s">
        <v>73</v>
      </c>
      <c r="E27" s="186" t="s">
        <v>73</v>
      </c>
      <c r="F27" s="186" t="s">
        <v>73</v>
      </c>
      <c r="G27" s="186" t="s">
        <v>73</v>
      </c>
      <c r="H27" s="186" t="s">
        <v>73</v>
      </c>
      <c r="I27" s="186" t="s">
        <v>73</v>
      </c>
      <c r="J27" s="186" t="s">
        <v>73</v>
      </c>
      <c r="K27" s="186" t="s">
        <v>73</v>
      </c>
      <c r="L27" s="186" t="s">
        <v>73</v>
      </c>
      <c r="M27" s="338" t="s">
        <v>73</v>
      </c>
      <c r="N27" s="1243" t="s">
        <v>73</v>
      </c>
      <c r="O27" s="1243">
        <v>1</v>
      </c>
      <c r="P27" s="1243">
        <v>3</v>
      </c>
      <c r="Q27" s="1243">
        <v>6</v>
      </c>
      <c r="R27" s="1243">
        <v>2</v>
      </c>
      <c r="S27" s="1243">
        <v>5</v>
      </c>
      <c r="T27" s="1243">
        <v>3</v>
      </c>
      <c r="U27" s="1243">
        <v>3</v>
      </c>
      <c r="V27" s="1243" t="s">
        <v>73</v>
      </c>
      <c r="W27" s="1243" t="s">
        <v>73</v>
      </c>
      <c r="X27" s="1271"/>
      <c r="Y27" s="503"/>
    </row>
    <row r="28" spans="1:55" s="270" customFormat="1" ht="27.75" customHeight="1" x14ac:dyDescent="0.3">
      <c r="A28" s="1999"/>
      <c r="B28" s="267" t="s">
        <v>93</v>
      </c>
      <c r="C28" s="339">
        <v>4</v>
      </c>
      <c r="D28" s="339" t="s">
        <v>73</v>
      </c>
      <c r="E28" s="339" t="s">
        <v>73</v>
      </c>
      <c r="F28" s="339" t="s">
        <v>73</v>
      </c>
      <c r="G28" s="339" t="s">
        <v>73</v>
      </c>
      <c r="H28" s="339" t="s">
        <v>73</v>
      </c>
      <c r="I28" s="339" t="s">
        <v>73</v>
      </c>
      <c r="J28" s="339" t="s">
        <v>73</v>
      </c>
      <c r="K28" s="339" t="s">
        <v>73</v>
      </c>
      <c r="L28" s="339" t="s">
        <v>73</v>
      </c>
      <c r="M28" s="646" t="s">
        <v>73</v>
      </c>
      <c r="N28" s="1243" t="s">
        <v>73</v>
      </c>
      <c r="O28" s="1243">
        <v>2</v>
      </c>
      <c r="P28" s="1243" t="s">
        <v>73</v>
      </c>
      <c r="Q28" s="1243">
        <v>1</v>
      </c>
      <c r="R28" s="1243">
        <v>1</v>
      </c>
      <c r="S28" s="1243" t="s">
        <v>73</v>
      </c>
      <c r="T28" s="1243" t="s">
        <v>73</v>
      </c>
      <c r="U28" s="1243" t="s">
        <v>73</v>
      </c>
      <c r="V28" s="1243" t="s">
        <v>73</v>
      </c>
      <c r="W28" s="1243" t="s">
        <v>73</v>
      </c>
      <c r="X28" s="1271"/>
      <c r="Y28" s="503"/>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row>
    <row r="29" spans="1:55" s="337" customFormat="1" ht="27.75" customHeight="1" x14ac:dyDescent="0.3">
      <c r="A29" s="1997" t="s">
        <v>360</v>
      </c>
      <c r="B29" s="266" t="s">
        <v>143</v>
      </c>
      <c r="C29" s="336">
        <v>247</v>
      </c>
      <c r="D29" s="336" t="s">
        <v>73</v>
      </c>
      <c r="E29" s="336" t="s">
        <v>73</v>
      </c>
      <c r="F29" s="336" t="s">
        <v>73</v>
      </c>
      <c r="G29" s="336" t="s">
        <v>73</v>
      </c>
      <c r="H29" s="336">
        <v>1</v>
      </c>
      <c r="I29" s="336">
        <v>1</v>
      </c>
      <c r="J29" s="336" t="s">
        <v>73</v>
      </c>
      <c r="K29" s="336">
        <v>2</v>
      </c>
      <c r="L29" s="336">
        <v>5</v>
      </c>
      <c r="M29" s="645">
        <v>4</v>
      </c>
      <c r="N29" s="1275">
        <v>15</v>
      </c>
      <c r="O29" s="1275">
        <v>17</v>
      </c>
      <c r="P29" s="1275">
        <v>21</v>
      </c>
      <c r="Q29" s="1275">
        <v>32</v>
      </c>
      <c r="R29" s="1275">
        <v>44</v>
      </c>
      <c r="S29" s="1275">
        <v>44</v>
      </c>
      <c r="T29" s="1275">
        <v>23</v>
      </c>
      <c r="U29" s="1275">
        <v>38</v>
      </c>
      <c r="V29" s="1275" t="s">
        <v>73</v>
      </c>
      <c r="W29" s="1275" t="s">
        <v>73</v>
      </c>
      <c r="X29" s="1271"/>
      <c r="Y29" s="503"/>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row>
    <row r="30" spans="1:55" s="45" customFormat="1" ht="27.75" customHeight="1" x14ac:dyDescent="0.3">
      <c r="A30" s="1998"/>
      <c r="B30" s="217" t="s">
        <v>144</v>
      </c>
      <c r="C30" s="186">
        <v>161</v>
      </c>
      <c r="D30" s="186" t="s">
        <v>73</v>
      </c>
      <c r="E30" s="186" t="s">
        <v>73</v>
      </c>
      <c r="F30" s="186" t="s">
        <v>73</v>
      </c>
      <c r="G30" s="186" t="s">
        <v>73</v>
      </c>
      <c r="H30" s="186">
        <v>1</v>
      </c>
      <c r="I30" s="186">
        <v>1</v>
      </c>
      <c r="J30" s="186" t="s">
        <v>73</v>
      </c>
      <c r="K30" s="186">
        <v>1</v>
      </c>
      <c r="L30" s="186">
        <v>1</v>
      </c>
      <c r="M30" s="338">
        <v>3</v>
      </c>
      <c r="N30" s="1243">
        <v>12</v>
      </c>
      <c r="O30" s="1243">
        <v>8</v>
      </c>
      <c r="P30" s="1243">
        <v>15</v>
      </c>
      <c r="Q30" s="1243">
        <v>20</v>
      </c>
      <c r="R30" s="1243">
        <v>30</v>
      </c>
      <c r="S30" s="1243">
        <v>30</v>
      </c>
      <c r="T30" s="1243">
        <v>14</v>
      </c>
      <c r="U30" s="1243">
        <v>25</v>
      </c>
      <c r="V30" s="1243" t="s">
        <v>73</v>
      </c>
      <c r="W30" s="1243" t="s">
        <v>73</v>
      </c>
      <c r="X30" s="1271"/>
      <c r="Y30" s="503"/>
    </row>
    <row r="31" spans="1:55" s="270" customFormat="1" ht="27.75" customHeight="1" x14ac:dyDescent="0.3">
      <c r="A31" s="1999"/>
      <c r="B31" s="267" t="s">
        <v>93</v>
      </c>
      <c r="C31" s="339">
        <v>86</v>
      </c>
      <c r="D31" s="339" t="s">
        <v>73</v>
      </c>
      <c r="E31" s="339" t="s">
        <v>73</v>
      </c>
      <c r="F31" s="339" t="s">
        <v>73</v>
      </c>
      <c r="G31" s="339" t="s">
        <v>73</v>
      </c>
      <c r="H31" s="339" t="s">
        <v>73</v>
      </c>
      <c r="I31" s="339" t="s">
        <v>73</v>
      </c>
      <c r="J31" s="339" t="s">
        <v>73</v>
      </c>
      <c r="K31" s="339">
        <v>1</v>
      </c>
      <c r="L31" s="339">
        <v>4</v>
      </c>
      <c r="M31" s="646">
        <v>1</v>
      </c>
      <c r="N31" s="1243">
        <v>3</v>
      </c>
      <c r="O31" s="1243">
        <v>9</v>
      </c>
      <c r="P31" s="1243">
        <v>6</v>
      </c>
      <c r="Q31" s="1243">
        <v>12</v>
      </c>
      <c r="R31" s="1243">
        <v>14</v>
      </c>
      <c r="S31" s="1243">
        <v>14</v>
      </c>
      <c r="T31" s="1243">
        <v>9</v>
      </c>
      <c r="U31" s="1243">
        <v>13</v>
      </c>
      <c r="V31" s="1243" t="s">
        <v>73</v>
      </c>
      <c r="W31" s="1243" t="s">
        <v>73</v>
      </c>
      <c r="X31" s="1271"/>
      <c r="Y31" s="503"/>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row>
    <row r="32" spans="1:55" s="337" customFormat="1" ht="27.75" customHeight="1" x14ac:dyDescent="0.3">
      <c r="A32" s="1997" t="s">
        <v>361</v>
      </c>
      <c r="B32" s="266" t="s">
        <v>143</v>
      </c>
      <c r="C32" s="336">
        <v>67</v>
      </c>
      <c r="D32" s="336" t="s">
        <v>73</v>
      </c>
      <c r="E32" s="336" t="s">
        <v>73</v>
      </c>
      <c r="F32" s="336" t="s">
        <v>73</v>
      </c>
      <c r="G32" s="336" t="s">
        <v>73</v>
      </c>
      <c r="H32" s="336" t="s">
        <v>73</v>
      </c>
      <c r="I32" s="336" t="s">
        <v>73</v>
      </c>
      <c r="J32" s="336" t="s">
        <v>73</v>
      </c>
      <c r="K32" s="336">
        <v>2</v>
      </c>
      <c r="L32" s="336">
        <v>3</v>
      </c>
      <c r="M32" s="645">
        <v>5</v>
      </c>
      <c r="N32" s="1275">
        <v>8</v>
      </c>
      <c r="O32" s="1275">
        <v>4</v>
      </c>
      <c r="P32" s="1275">
        <v>6</v>
      </c>
      <c r="Q32" s="1275">
        <v>10</v>
      </c>
      <c r="R32" s="1275">
        <v>9</v>
      </c>
      <c r="S32" s="1275">
        <v>9</v>
      </c>
      <c r="T32" s="1275">
        <v>6</v>
      </c>
      <c r="U32" s="1275">
        <v>5</v>
      </c>
      <c r="V32" s="1275" t="s">
        <v>73</v>
      </c>
      <c r="W32" s="1275" t="s">
        <v>73</v>
      </c>
      <c r="X32" s="1271"/>
      <c r="Y32" s="503"/>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row>
    <row r="33" spans="1:55" s="270" customFormat="1" ht="27.75" customHeight="1" x14ac:dyDescent="0.3">
      <c r="A33" s="1999"/>
      <c r="B33" s="267" t="s">
        <v>93</v>
      </c>
      <c r="C33" s="339">
        <v>67</v>
      </c>
      <c r="D33" s="339" t="s">
        <v>73</v>
      </c>
      <c r="E33" s="339" t="s">
        <v>73</v>
      </c>
      <c r="F33" s="339" t="s">
        <v>73</v>
      </c>
      <c r="G33" s="339" t="s">
        <v>73</v>
      </c>
      <c r="H33" s="339" t="s">
        <v>73</v>
      </c>
      <c r="I33" s="339" t="s">
        <v>73</v>
      </c>
      <c r="J33" s="339" t="s">
        <v>73</v>
      </c>
      <c r="K33" s="339">
        <v>2</v>
      </c>
      <c r="L33" s="339">
        <v>3</v>
      </c>
      <c r="M33" s="646">
        <v>5</v>
      </c>
      <c r="N33" s="1243">
        <v>8</v>
      </c>
      <c r="O33" s="1243">
        <v>4</v>
      </c>
      <c r="P33" s="1243">
        <v>6</v>
      </c>
      <c r="Q33" s="1243">
        <v>10</v>
      </c>
      <c r="R33" s="1243">
        <v>9</v>
      </c>
      <c r="S33" s="1243">
        <v>9</v>
      </c>
      <c r="T33" s="1243">
        <v>6</v>
      </c>
      <c r="U33" s="1243">
        <v>5</v>
      </c>
      <c r="V33" s="1243" t="s">
        <v>73</v>
      </c>
      <c r="W33" s="1243" t="s">
        <v>73</v>
      </c>
      <c r="X33" s="1271"/>
      <c r="Y33" s="503"/>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row>
    <row r="34" spans="1:55" ht="27.75" customHeight="1" x14ac:dyDescent="0.3">
      <c r="A34" s="2012" t="s">
        <v>342</v>
      </c>
      <c r="B34" s="1473" t="s">
        <v>143</v>
      </c>
      <c r="C34" s="1474">
        <v>148</v>
      </c>
      <c r="D34" s="1474" t="s">
        <v>73</v>
      </c>
      <c r="E34" s="1474" t="s">
        <v>73</v>
      </c>
      <c r="F34" s="1474" t="s">
        <v>73</v>
      </c>
      <c r="G34" s="1474" t="s">
        <v>73</v>
      </c>
      <c r="H34" s="1474" t="s">
        <v>73</v>
      </c>
      <c r="I34" s="1474">
        <v>3</v>
      </c>
      <c r="J34" s="1474">
        <v>14</v>
      </c>
      <c r="K34" s="1474">
        <v>7</v>
      </c>
      <c r="L34" s="1474">
        <v>15</v>
      </c>
      <c r="M34" s="645">
        <v>21</v>
      </c>
      <c r="N34" s="1275">
        <v>14</v>
      </c>
      <c r="O34" s="1275">
        <v>12</v>
      </c>
      <c r="P34" s="1275">
        <v>11</v>
      </c>
      <c r="Q34" s="1275">
        <v>13</v>
      </c>
      <c r="R34" s="1275">
        <v>10</v>
      </c>
      <c r="S34" s="1275">
        <v>11</v>
      </c>
      <c r="T34" s="1275">
        <v>7</v>
      </c>
      <c r="U34" s="1275">
        <v>10</v>
      </c>
      <c r="V34" s="1275" t="s">
        <v>73</v>
      </c>
      <c r="W34" s="1275" t="s">
        <v>73</v>
      </c>
      <c r="X34" s="1271"/>
    </row>
    <row r="35" spans="1:55" ht="27.75" customHeight="1" x14ac:dyDescent="0.3">
      <c r="A35" s="2013"/>
      <c r="B35" s="267" t="s">
        <v>93</v>
      </c>
      <c r="C35" s="339">
        <v>148</v>
      </c>
      <c r="D35" s="339" t="s">
        <v>73</v>
      </c>
      <c r="E35" s="339" t="s">
        <v>73</v>
      </c>
      <c r="F35" s="339" t="s">
        <v>73</v>
      </c>
      <c r="G35" s="339" t="s">
        <v>73</v>
      </c>
      <c r="H35" s="339" t="s">
        <v>73</v>
      </c>
      <c r="I35" s="339">
        <v>3</v>
      </c>
      <c r="J35" s="339">
        <v>14</v>
      </c>
      <c r="K35" s="339">
        <v>7</v>
      </c>
      <c r="L35" s="339">
        <v>15</v>
      </c>
      <c r="M35" s="646">
        <v>21</v>
      </c>
      <c r="N35" s="1243">
        <v>14</v>
      </c>
      <c r="O35" s="1243">
        <v>12</v>
      </c>
      <c r="P35" s="1243">
        <v>11</v>
      </c>
      <c r="Q35" s="1243">
        <v>13</v>
      </c>
      <c r="R35" s="1243">
        <v>10</v>
      </c>
      <c r="S35" s="1243">
        <v>11</v>
      </c>
      <c r="T35" s="1243">
        <v>7</v>
      </c>
      <c r="U35" s="1243">
        <v>10</v>
      </c>
      <c r="V35" s="1243" t="s">
        <v>73</v>
      </c>
      <c r="W35" s="1243" t="s">
        <v>73</v>
      </c>
      <c r="X35" s="1271"/>
    </row>
    <row r="36" spans="1:55" ht="27.75" customHeight="1" x14ac:dyDescent="0.3">
      <c r="A36" s="2014" t="s">
        <v>771</v>
      </c>
      <c r="B36" s="2014"/>
      <c r="C36" s="2014"/>
      <c r="D36" s="2014"/>
      <c r="E36" s="2014"/>
      <c r="F36" s="2014"/>
      <c r="G36" s="2014"/>
      <c r="H36" s="2014"/>
      <c r="I36" s="2014"/>
      <c r="J36" s="2014"/>
      <c r="K36" s="2014"/>
      <c r="L36" s="2014"/>
      <c r="M36" s="2014"/>
      <c r="N36" s="1269"/>
      <c r="O36" s="1269"/>
      <c r="P36" s="1269"/>
      <c r="Q36" s="1269"/>
      <c r="R36" s="1269"/>
      <c r="S36" s="1269"/>
      <c r="T36" s="1269"/>
      <c r="U36" s="1269"/>
      <c r="V36" s="1269"/>
      <c r="W36" s="1269"/>
      <c r="X36" s="1271"/>
    </row>
    <row r="37" spans="1:55" ht="27.75" customHeight="1" thickBot="1" x14ac:dyDescent="0.45">
      <c r="A37" s="227"/>
      <c r="B37" s="367"/>
      <c r="C37" s="219"/>
      <c r="D37" s="219"/>
      <c r="E37" s="219"/>
      <c r="F37" s="219"/>
      <c r="G37" s="219"/>
      <c r="H37" s="219"/>
      <c r="I37" s="219"/>
      <c r="J37" s="219"/>
      <c r="K37" s="219"/>
      <c r="L37" s="219"/>
      <c r="M37" s="219"/>
      <c r="N37" s="1269"/>
      <c r="O37" s="1269"/>
      <c r="P37" s="1269"/>
      <c r="Q37" s="1269"/>
      <c r="R37" s="1269"/>
      <c r="S37" s="1269"/>
      <c r="T37" s="1269"/>
      <c r="U37" s="1269"/>
      <c r="V37" s="1269"/>
      <c r="W37" s="1269"/>
      <c r="X37" s="1271"/>
    </row>
    <row r="38" spans="1:55" ht="27.75" customHeight="1" x14ac:dyDescent="0.4">
      <c r="A38" s="1991" t="s">
        <v>407</v>
      </c>
      <c r="B38" s="1993" t="s">
        <v>134</v>
      </c>
      <c r="C38" s="1993" t="s">
        <v>89</v>
      </c>
      <c r="D38" s="1995" t="s">
        <v>351</v>
      </c>
      <c r="E38" s="1995"/>
      <c r="F38" s="1995"/>
      <c r="G38" s="1995"/>
      <c r="H38" s="1995"/>
      <c r="I38" s="1995"/>
      <c r="J38" s="1995"/>
      <c r="K38" s="1995"/>
      <c r="L38" s="1995"/>
      <c r="M38" s="1996"/>
      <c r="N38" s="1269"/>
      <c r="O38" s="1269"/>
      <c r="P38" s="1269"/>
      <c r="Q38" s="1269"/>
      <c r="R38" s="1269"/>
      <c r="S38" s="1269"/>
      <c r="T38" s="1269"/>
      <c r="U38" s="1269"/>
      <c r="V38" s="1269"/>
      <c r="W38" s="1269"/>
      <c r="X38" s="1271"/>
    </row>
    <row r="39" spans="1:55" ht="27.75" customHeight="1" thickBot="1" x14ac:dyDescent="0.35">
      <c r="A39" s="1992"/>
      <c r="B39" s="1994"/>
      <c r="C39" s="1994"/>
      <c r="D39" s="607" t="s">
        <v>391</v>
      </c>
      <c r="E39" s="1368" t="s">
        <v>114</v>
      </c>
      <c r="F39" s="1368" t="s">
        <v>115</v>
      </c>
      <c r="G39" s="1368" t="s">
        <v>116</v>
      </c>
      <c r="H39" s="1368" t="s">
        <v>117</v>
      </c>
      <c r="I39" s="1368" t="s">
        <v>118</v>
      </c>
      <c r="J39" s="1368" t="s">
        <v>119</v>
      </c>
      <c r="K39" s="1368" t="s">
        <v>120</v>
      </c>
      <c r="L39" s="1368" t="s">
        <v>121</v>
      </c>
      <c r="M39" s="612" t="s">
        <v>122</v>
      </c>
      <c r="N39" s="1140" t="s">
        <v>123</v>
      </c>
      <c r="O39" s="1140" t="s">
        <v>124</v>
      </c>
      <c r="P39" s="1140" t="s">
        <v>125</v>
      </c>
      <c r="Q39" s="1140" t="s">
        <v>126</v>
      </c>
      <c r="R39" s="1140" t="s">
        <v>127</v>
      </c>
      <c r="S39" s="1140" t="s">
        <v>128</v>
      </c>
      <c r="T39" s="1140" t="s">
        <v>211</v>
      </c>
      <c r="U39" s="1140" t="s">
        <v>331</v>
      </c>
      <c r="V39" s="1273" t="s">
        <v>332</v>
      </c>
      <c r="W39" s="1273" t="s">
        <v>333</v>
      </c>
      <c r="X39" s="1271"/>
    </row>
    <row r="40" spans="1:55" s="45" customFormat="1" ht="27.75" customHeight="1" x14ac:dyDescent="0.3">
      <c r="A40" s="1998" t="s">
        <v>343</v>
      </c>
      <c r="B40" s="217" t="s">
        <v>143</v>
      </c>
      <c r="C40" s="186">
        <v>69</v>
      </c>
      <c r="D40" s="186" t="s">
        <v>73</v>
      </c>
      <c r="E40" s="186" t="s">
        <v>73</v>
      </c>
      <c r="F40" s="186" t="s">
        <v>73</v>
      </c>
      <c r="G40" s="186">
        <v>1</v>
      </c>
      <c r="H40" s="186" t="s">
        <v>73</v>
      </c>
      <c r="I40" s="186">
        <v>1</v>
      </c>
      <c r="J40" s="186">
        <v>1</v>
      </c>
      <c r="K40" s="186">
        <v>1</v>
      </c>
      <c r="L40" s="186">
        <v>6</v>
      </c>
      <c r="M40" s="338">
        <v>7</v>
      </c>
      <c r="N40" s="1275">
        <v>9</v>
      </c>
      <c r="O40" s="1275">
        <v>9</v>
      </c>
      <c r="P40" s="1275">
        <v>8</v>
      </c>
      <c r="Q40" s="1275">
        <v>3</v>
      </c>
      <c r="R40" s="1275">
        <v>8</v>
      </c>
      <c r="S40" s="1275">
        <v>6</v>
      </c>
      <c r="T40" s="1275">
        <v>6</v>
      </c>
      <c r="U40" s="1275">
        <v>3</v>
      </c>
      <c r="V40" s="1275" t="s">
        <v>73</v>
      </c>
      <c r="W40" s="1275" t="s">
        <v>73</v>
      </c>
      <c r="X40" s="1271"/>
      <c r="Y40" s="503"/>
    </row>
    <row r="41" spans="1:55" s="270" customFormat="1" ht="27.75" customHeight="1" x14ac:dyDescent="0.3">
      <c r="A41" s="1999"/>
      <c r="B41" s="267" t="s">
        <v>93</v>
      </c>
      <c r="C41" s="339">
        <v>69</v>
      </c>
      <c r="D41" s="339" t="s">
        <v>73</v>
      </c>
      <c r="E41" s="339" t="s">
        <v>73</v>
      </c>
      <c r="F41" s="339" t="s">
        <v>73</v>
      </c>
      <c r="G41" s="339">
        <v>1</v>
      </c>
      <c r="H41" s="339" t="s">
        <v>73</v>
      </c>
      <c r="I41" s="339">
        <v>1</v>
      </c>
      <c r="J41" s="339">
        <v>1</v>
      </c>
      <c r="K41" s="339">
        <v>1</v>
      </c>
      <c r="L41" s="339">
        <v>6</v>
      </c>
      <c r="M41" s="646">
        <v>7</v>
      </c>
      <c r="N41" s="1243">
        <v>9</v>
      </c>
      <c r="O41" s="1243">
        <v>9</v>
      </c>
      <c r="P41" s="1243">
        <v>8</v>
      </c>
      <c r="Q41" s="1243">
        <v>3</v>
      </c>
      <c r="R41" s="1243">
        <v>8</v>
      </c>
      <c r="S41" s="1243">
        <v>6</v>
      </c>
      <c r="T41" s="1243">
        <v>6</v>
      </c>
      <c r="U41" s="1243">
        <v>3</v>
      </c>
      <c r="V41" s="1243" t="s">
        <v>73</v>
      </c>
      <c r="W41" s="1243" t="s">
        <v>73</v>
      </c>
      <c r="X41" s="1271"/>
      <c r="Y41" s="503"/>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row>
    <row r="42" spans="1:55" s="337" customFormat="1" ht="27.75" customHeight="1" x14ac:dyDescent="0.3">
      <c r="A42" s="1997" t="s">
        <v>209</v>
      </c>
      <c r="B42" s="266" t="s">
        <v>143</v>
      </c>
      <c r="C42" s="336">
        <v>243</v>
      </c>
      <c r="D42" s="336" t="s">
        <v>73</v>
      </c>
      <c r="E42" s="336" t="s">
        <v>73</v>
      </c>
      <c r="F42" s="336" t="s">
        <v>73</v>
      </c>
      <c r="G42" s="336">
        <v>1</v>
      </c>
      <c r="H42" s="336" t="s">
        <v>73</v>
      </c>
      <c r="I42" s="336">
        <v>2</v>
      </c>
      <c r="J42" s="336">
        <v>1</v>
      </c>
      <c r="K42" s="336">
        <v>13</v>
      </c>
      <c r="L42" s="336">
        <v>23</v>
      </c>
      <c r="M42" s="645">
        <v>21</v>
      </c>
      <c r="N42" s="1275">
        <v>24</v>
      </c>
      <c r="O42" s="1275">
        <v>21</v>
      </c>
      <c r="P42" s="1275">
        <v>23</v>
      </c>
      <c r="Q42" s="1275">
        <v>24</v>
      </c>
      <c r="R42" s="1275">
        <v>24</v>
      </c>
      <c r="S42" s="1275">
        <v>25</v>
      </c>
      <c r="T42" s="1275">
        <v>13</v>
      </c>
      <c r="U42" s="1275">
        <v>28</v>
      </c>
      <c r="V42" s="1275" t="s">
        <v>73</v>
      </c>
      <c r="W42" s="1275" t="s">
        <v>73</v>
      </c>
      <c r="X42" s="1271"/>
      <c r="Y42" s="503"/>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5"/>
      <c r="AY42" s="45"/>
      <c r="AZ42" s="45"/>
      <c r="BA42" s="45"/>
      <c r="BB42" s="45"/>
      <c r="BC42" s="45"/>
    </row>
    <row r="43" spans="1:55" s="45" customFormat="1" ht="27.75" customHeight="1" x14ac:dyDescent="0.3">
      <c r="A43" s="1998"/>
      <c r="B43" s="217" t="s">
        <v>144</v>
      </c>
      <c r="C43" s="186">
        <v>5</v>
      </c>
      <c r="D43" s="186" t="s">
        <v>73</v>
      </c>
      <c r="E43" s="186" t="s">
        <v>73</v>
      </c>
      <c r="F43" s="186" t="s">
        <v>73</v>
      </c>
      <c r="G43" s="186" t="s">
        <v>73</v>
      </c>
      <c r="H43" s="186" t="s">
        <v>73</v>
      </c>
      <c r="I43" s="186" t="s">
        <v>73</v>
      </c>
      <c r="J43" s="186" t="s">
        <v>73</v>
      </c>
      <c r="K43" s="186" t="s">
        <v>73</v>
      </c>
      <c r="L43" s="186">
        <v>1</v>
      </c>
      <c r="M43" s="338" t="s">
        <v>73</v>
      </c>
      <c r="N43" s="1243" t="s">
        <v>73</v>
      </c>
      <c r="O43" s="1243">
        <v>1</v>
      </c>
      <c r="P43" s="1243" t="s">
        <v>73</v>
      </c>
      <c r="Q43" s="1243" t="s">
        <v>73</v>
      </c>
      <c r="R43" s="1243">
        <v>1</v>
      </c>
      <c r="S43" s="1243">
        <v>1</v>
      </c>
      <c r="T43" s="1243">
        <v>1</v>
      </c>
      <c r="U43" s="1243" t="s">
        <v>73</v>
      </c>
      <c r="V43" s="1243" t="s">
        <v>73</v>
      </c>
      <c r="W43" s="1243" t="s">
        <v>73</v>
      </c>
      <c r="X43" s="1271"/>
      <c r="Y43" s="503"/>
    </row>
    <row r="44" spans="1:55" s="270" customFormat="1" ht="27.75" customHeight="1" x14ac:dyDescent="0.3">
      <c r="A44" s="1999"/>
      <c r="B44" s="267" t="s">
        <v>93</v>
      </c>
      <c r="C44" s="339">
        <v>238</v>
      </c>
      <c r="D44" s="339" t="s">
        <v>73</v>
      </c>
      <c r="E44" s="339" t="s">
        <v>73</v>
      </c>
      <c r="F44" s="339" t="s">
        <v>73</v>
      </c>
      <c r="G44" s="339">
        <v>1</v>
      </c>
      <c r="H44" s="339" t="s">
        <v>73</v>
      </c>
      <c r="I44" s="339">
        <v>2</v>
      </c>
      <c r="J44" s="339">
        <v>1</v>
      </c>
      <c r="K44" s="339">
        <v>13</v>
      </c>
      <c r="L44" s="339">
        <v>22</v>
      </c>
      <c r="M44" s="646">
        <v>21</v>
      </c>
      <c r="N44" s="1243">
        <v>24</v>
      </c>
      <c r="O44" s="1243">
        <v>20</v>
      </c>
      <c r="P44" s="1243">
        <v>23</v>
      </c>
      <c r="Q44" s="1243">
        <v>24</v>
      </c>
      <c r="R44" s="1243">
        <v>23</v>
      </c>
      <c r="S44" s="1243">
        <v>24</v>
      </c>
      <c r="T44" s="1243">
        <v>12</v>
      </c>
      <c r="U44" s="1243">
        <v>28</v>
      </c>
      <c r="V44" s="1243" t="s">
        <v>73</v>
      </c>
      <c r="W44" s="1243" t="s">
        <v>73</v>
      </c>
      <c r="X44" s="1271"/>
      <c r="Y44" s="503"/>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row>
    <row r="45" spans="1:55" s="337" customFormat="1" ht="27.75" customHeight="1" x14ac:dyDescent="0.3">
      <c r="A45" s="1997" t="s">
        <v>344</v>
      </c>
      <c r="B45" s="266" t="s">
        <v>143</v>
      </c>
      <c r="C45" s="336">
        <v>292</v>
      </c>
      <c r="D45" s="336" t="s">
        <v>73</v>
      </c>
      <c r="E45" s="336" t="s">
        <v>73</v>
      </c>
      <c r="F45" s="336" t="s">
        <v>73</v>
      </c>
      <c r="G45" s="336" t="s">
        <v>73</v>
      </c>
      <c r="H45" s="336" t="s">
        <v>73</v>
      </c>
      <c r="I45" s="336" t="s">
        <v>73</v>
      </c>
      <c r="J45" s="336" t="s">
        <v>73</v>
      </c>
      <c r="K45" s="336" t="s">
        <v>73</v>
      </c>
      <c r="L45" s="336" t="s">
        <v>73</v>
      </c>
      <c r="M45" s="645" t="s">
        <v>73</v>
      </c>
      <c r="N45" s="1275">
        <v>5</v>
      </c>
      <c r="O45" s="1275">
        <v>6</v>
      </c>
      <c r="P45" s="1275">
        <v>16</v>
      </c>
      <c r="Q45" s="1275">
        <v>24</v>
      </c>
      <c r="R45" s="1275">
        <v>44</v>
      </c>
      <c r="S45" s="1275">
        <v>58</v>
      </c>
      <c r="T45" s="1275">
        <v>50</v>
      </c>
      <c r="U45" s="1275">
        <v>89</v>
      </c>
      <c r="V45" s="1275" t="s">
        <v>73</v>
      </c>
      <c r="W45" s="1275" t="s">
        <v>73</v>
      </c>
      <c r="X45" s="1271"/>
      <c r="Y45" s="503"/>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row>
    <row r="46" spans="1:55" s="270" customFormat="1" ht="27.75" customHeight="1" x14ac:dyDescent="0.3">
      <c r="A46" s="1999"/>
      <c r="B46" s="267" t="s">
        <v>144</v>
      </c>
      <c r="C46" s="339">
        <v>292</v>
      </c>
      <c r="D46" s="339" t="s">
        <v>73</v>
      </c>
      <c r="E46" s="339" t="s">
        <v>73</v>
      </c>
      <c r="F46" s="339" t="s">
        <v>73</v>
      </c>
      <c r="G46" s="339" t="s">
        <v>73</v>
      </c>
      <c r="H46" s="339" t="s">
        <v>73</v>
      </c>
      <c r="I46" s="339" t="s">
        <v>73</v>
      </c>
      <c r="J46" s="339" t="s">
        <v>73</v>
      </c>
      <c r="K46" s="339" t="s">
        <v>73</v>
      </c>
      <c r="L46" s="339" t="s">
        <v>73</v>
      </c>
      <c r="M46" s="646" t="s">
        <v>73</v>
      </c>
      <c r="N46" s="1243">
        <v>5</v>
      </c>
      <c r="O46" s="1243">
        <v>6</v>
      </c>
      <c r="P46" s="1243">
        <v>16</v>
      </c>
      <c r="Q46" s="1243">
        <v>24</v>
      </c>
      <c r="R46" s="1243">
        <v>44</v>
      </c>
      <c r="S46" s="1243">
        <v>58</v>
      </c>
      <c r="T46" s="1243">
        <v>50</v>
      </c>
      <c r="U46" s="1243">
        <v>89</v>
      </c>
      <c r="V46" s="1243" t="s">
        <v>73</v>
      </c>
      <c r="W46" s="1243" t="s">
        <v>73</v>
      </c>
      <c r="X46" s="1271"/>
      <c r="Y46" s="503"/>
      <c r="Z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45"/>
      <c r="AX46" s="45"/>
      <c r="AY46" s="45"/>
      <c r="AZ46" s="45"/>
      <c r="BA46" s="45"/>
      <c r="BB46" s="45"/>
      <c r="BC46" s="45"/>
    </row>
    <row r="47" spans="1:55" s="337" customFormat="1" ht="27.75" customHeight="1" x14ac:dyDescent="0.3">
      <c r="A47" s="1997" t="s">
        <v>345</v>
      </c>
      <c r="B47" s="266" t="s">
        <v>143</v>
      </c>
      <c r="C47" s="336">
        <v>29</v>
      </c>
      <c r="D47" s="336" t="s">
        <v>73</v>
      </c>
      <c r="E47" s="336" t="s">
        <v>73</v>
      </c>
      <c r="F47" s="336" t="s">
        <v>73</v>
      </c>
      <c r="G47" s="336" t="s">
        <v>73</v>
      </c>
      <c r="H47" s="336" t="s">
        <v>73</v>
      </c>
      <c r="I47" s="336" t="s">
        <v>73</v>
      </c>
      <c r="J47" s="336" t="s">
        <v>73</v>
      </c>
      <c r="K47" s="336" t="s">
        <v>73</v>
      </c>
      <c r="L47" s="336" t="s">
        <v>73</v>
      </c>
      <c r="M47" s="645" t="s">
        <v>73</v>
      </c>
      <c r="N47" s="1275" t="s">
        <v>73</v>
      </c>
      <c r="O47" s="1275">
        <v>1</v>
      </c>
      <c r="P47" s="1275">
        <v>1</v>
      </c>
      <c r="Q47" s="1275">
        <v>4</v>
      </c>
      <c r="R47" s="1275">
        <v>5</v>
      </c>
      <c r="S47" s="1275">
        <v>3</v>
      </c>
      <c r="T47" s="1275">
        <v>6</v>
      </c>
      <c r="U47" s="1275">
        <v>9</v>
      </c>
      <c r="V47" s="1275" t="s">
        <v>73</v>
      </c>
      <c r="W47" s="1275" t="s">
        <v>73</v>
      </c>
      <c r="X47" s="1271"/>
      <c r="Y47" s="503"/>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45"/>
      <c r="BC47" s="45"/>
    </row>
    <row r="48" spans="1:55" s="45" customFormat="1" ht="27.75" customHeight="1" x14ac:dyDescent="0.3">
      <c r="A48" s="1998"/>
      <c r="B48" s="217" t="s">
        <v>144</v>
      </c>
      <c r="C48" s="186">
        <v>18</v>
      </c>
      <c r="D48" s="186" t="s">
        <v>73</v>
      </c>
      <c r="E48" s="186" t="s">
        <v>73</v>
      </c>
      <c r="F48" s="186" t="s">
        <v>73</v>
      </c>
      <c r="G48" s="186" t="s">
        <v>73</v>
      </c>
      <c r="H48" s="186" t="s">
        <v>73</v>
      </c>
      <c r="I48" s="186" t="s">
        <v>73</v>
      </c>
      <c r="J48" s="186" t="s">
        <v>73</v>
      </c>
      <c r="K48" s="186" t="s">
        <v>73</v>
      </c>
      <c r="L48" s="186" t="s">
        <v>73</v>
      </c>
      <c r="M48" s="338" t="s">
        <v>73</v>
      </c>
      <c r="N48" s="1243" t="s">
        <v>73</v>
      </c>
      <c r="O48" s="1243" t="s">
        <v>73</v>
      </c>
      <c r="P48" s="1243">
        <v>1</v>
      </c>
      <c r="Q48" s="1243">
        <v>1</v>
      </c>
      <c r="R48" s="1243">
        <v>4</v>
      </c>
      <c r="S48" s="1243">
        <v>2</v>
      </c>
      <c r="T48" s="1243">
        <v>2</v>
      </c>
      <c r="U48" s="1243">
        <v>8</v>
      </c>
      <c r="V48" s="1243" t="s">
        <v>73</v>
      </c>
      <c r="W48" s="1243" t="s">
        <v>73</v>
      </c>
      <c r="X48" s="1271"/>
      <c r="Y48" s="503"/>
    </row>
    <row r="49" spans="1:55" s="270" customFormat="1" ht="27.75" customHeight="1" x14ac:dyDescent="0.3">
      <c r="A49" s="1999"/>
      <c r="B49" s="267" t="s">
        <v>93</v>
      </c>
      <c r="C49" s="339">
        <v>11</v>
      </c>
      <c r="D49" s="339" t="s">
        <v>73</v>
      </c>
      <c r="E49" s="339" t="s">
        <v>73</v>
      </c>
      <c r="F49" s="339" t="s">
        <v>73</v>
      </c>
      <c r="G49" s="339" t="s">
        <v>73</v>
      </c>
      <c r="H49" s="339" t="s">
        <v>73</v>
      </c>
      <c r="I49" s="339" t="s">
        <v>73</v>
      </c>
      <c r="J49" s="339" t="s">
        <v>73</v>
      </c>
      <c r="K49" s="339" t="s">
        <v>73</v>
      </c>
      <c r="L49" s="339" t="s">
        <v>73</v>
      </c>
      <c r="M49" s="646" t="s">
        <v>73</v>
      </c>
      <c r="N49" s="1243" t="s">
        <v>73</v>
      </c>
      <c r="O49" s="1243">
        <v>1</v>
      </c>
      <c r="P49" s="1243" t="s">
        <v>73</v>
      </c>
      <c r="Q49" s="1243">
        <v>3</v>
      </c>
      <c r="R49" s="1243">
        <v>1</v>
      </c>
      <c r="S49" s="1243">
        <v>1</v>
      </c>
      <c r="T49" s="1243">
        <v>4</v>
      </c>
      <c r="U49" s="1243">
        <v>1</v>
      </c>
      <c r="V49" s="1243" t="s">
        <v>73</v>
      </c>
      <c r="W49" s="1243" t="s">
        <v>73</v>
      </c>
      <c r="X49" s="1271"/>
      <c r="Y49" s="503"/>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c r="AX49" s="45"/>
      <c r="AY49" s="45"/>
      <c r="AZ49" s="45"/>
      <c r="BA49" s="45"/>
      <c r="BB49" s="45"/>
      <c r="BC49" s="45"/>
    </row>
    <row r="50" spans="1:55" s="337" customFormat="1" ht="27.75" customHeight="1" x14ac:dyDescent="0.3">
      <c r="A50" s="2006" t="s">
        <v>346</v>
      </c>
      <c r="B50" s="266" t="s">
        <v>143</v>
      </c>
      <c r="C50" s="336">
        <v>76</v>
      </c>
      <c r="D50" s="336">
        <v>1</v>
      </c>
      <c r="E50" s="336">
        <v>1</v>
      </c>
      <c r="F50" s="336">
        <v>3</v>
      </c>
      <c r="G50" s="336">
        <v>1</v>
      </c>
      <c r="H50" s="336">
        <v>1</v>
      </c>
      <c r="I50" s="336">
        <v>1</v>
      </c>
      <c r="J50" s="336">
        <v>1</v>
      </c>
      <c r="K50" s="336">
        <v>6</v>
      </c>
      <c r="L50" s="336">
        <v>6</v>
      </c>
      <c r="M50" s="645">
        <v>3</v>
      </c>
      <c r="N50" s="1275">
        <v>4</v>
      </c>
      <c r="O50" s="1275">
        <v>9</v>
      </c>
      <c r="P50" s="1275">
        <v>11</v>
      </c>
      <c r="Q50" s="1275">
        <v>7</v>
      </c>
      <c r="R50" s="1275">
        <v>5</v>
      </c>
      <c r="S50" s="1275">
        <v>8</v>
      </c>
      <c r="T50" s="1275">
        <v>5</v>
      </c>
      <c r="U50" s="1275">
        <v>3</v>
      </c>
      <c r="V50" s="1275" t="s">
        <v>73</v>
      </c>
      <c r="W50" s="1275" t="s">
        <v>73</v>
      </c>
      <c r="X50" s="1271"/>
      <c r="Y50" s="503"/>
      <c r="Z50" s="45"/>
      <c r="AA50" s="45"/>
      <c r="AB50" s="45"/>
      <c r="AC50" s="45"/>
      <c r="AD50" s="45"/>
      <c r="AE50" s="45"/>
      <c r="AF50" s="45"/>
      <c r="AG50" s="45"/>
      <c r="AH50" s="45"/>
      <c r="AI50" s="45"/>
      <c r="AJ50" s="45"/>
      <c r="AK50" s="45"/>
      <c r="AL50" s="45"/>
      <c r="AM50" s="45"/>
      <c r="AN50" s="45"/>
      <c r="AO50" s="45"/>
      <c r="AP50" s="45"/>
      <c r="AQ50" s="45"/>
      <c r="AR50" s="45"/>
      <c r="AS50" s="45"/>
      <c r="AT50" s="45"/>
      <c r="AU50" s="45"/>
      <c r="AV50" s="45"/>
      <c r="AW50" s="45"/>
      <c r="AX50" s="45"/>
      <c r="AY50" s="45"/>
      <c r="AZ50" s="45"/>
      <c r="BA50" s="45"/>
      <c r="BB50" s="45"/>
      <c r="BC50" s="45"/>
    </row>
    <row r="51" spans="1:55" s="45" customFormat="1" ht="27.75" customHeight="1" x14ac:dyDescent="0.3">
      <c r="A51" s="2007"/>
      <c r="B51" s="217" t="s">
        <v>144</v>
      </c>
      <c r="C51" s="186">
        <v>43</v>
      </c>
      <c r="D51" s="186" t="s">
        <v>73</v>
      </c>
      <c r="E51" s="186" t="s">
        <v>73</v>
      </c>
      <c r="F51" s="186">
        <v>2</v>
      </c>
      <c r="G51" s="186">
        <v>1</v>
      </c>
      <c r="H51" s="186" t="s">
        <v>73</v>
      </c>
      <c r="I51" s="186">
        <v>1</v>
      </c>
      <c r="J51" s="186" t="s">
        <v>73</v>
      </c>
      <c r="K51" s="186">
        <v>4</v>
      </c>
      <c r="L51" s="186">
        <v>3</v>
      </c>
      <c r="M51" s="338">
        <v>2</v>
      </c>
      <c r="N51" s="1243">
        <v>2</v>
      </c>
      <c r="O51" s="1243">
        <v>2</v>
      </c>
      <c r="P51" s="1243">
        <v>7</v>
      </c>
      <c r="Q51" s="1243">
        <v>6</v>
      </c>
      <c r="R51" s="1243">
        <v>3</v>
      </c>
      <c r="S51" s="1243">
        <v>7</v>
      </c>
      <c r="T51" s="1243">
        <v>3</v>
      </c>
      <c r="U51" s="1243" t="s">
        <v>73</v>
      </c>
      <c r="V51" s="1243" t="s">
        <v>73</v>
      </c>
      <c r="W51" s="1243" t="s">
        <v>73</v>
      </c>
      <c r="X51" s="1271"/>
      <c r="Y51" s="503"/>
    </row>
    <row r="52" spans="1:55" s="270" customFormat="1" ht="27.75" customHeight="1" x14ac:dyDescent="0.3">
      <c r="A52" s="2008"/>
      <c r="B52" s="267" t="s">
        <v>93</v>
      </c>
      <c r="C52" s="339">
        <v>33</v>
      </c>
      <c r="D52" s="339">
        <v>1</v>
      </c>
      <c r="E52" s="339">
        <v>1</v>
      </c>
      <c r="F52" s="339">
        <v>1</v>
      </c>
      <c r="G52" s="339" t="s">
        <v>73</v>
      </c>
      <c r="H52" s="339">
        <v>1</v>
      </c>
      <c r="I52" s="339" t="s">
        <v>73</v>
      </c>
      <c r="J52" s="339">
        <v>1</v>
      </c>
      <c r="K52" s="339">
        <v>2</v>
      </c>
      <c r="L52" s="339">
        <v>3</v>
      </c>
      <c r="M52" s="646">
        <v>1</v>
      </c>
      <c r="N52" s="1243">
        <v>2</v>
      </c>
      <c r="O52" s="1243">
        <v>7</v>
      </c>
      <c r="P52" s="1243">
        <v>4</v>
      </c>
      <c r="Q52" s="1243">
        <v>1</v>
      </c>
      <c r="R52" s="1243">
        <v>2</v>
      </c>
      <c r="S52" s="1243">
        <v>1</v>
      </c>
      <c r="T52" s="1243">
        <v>2</v>
      </c>
      <c r="U52" s="1243">
        <v>3</v>
      </c>
      <c r="V52" s="1243" t="s">
        <v>73</v>
      </c>
      <c r="W52" s="1243" t="s">
        <v>73</v>
      </c>
      <c r="X52" s="1271"/>
      <c r="Y52" s="503"/>
      <c r="Z52" s="45"/>
      <c r="AA52" s="45"/>
      <c r="AB52" s="45"/>
      <c r="AC52" s="45"/>
      <c r="AD52" s="45"/>
      <c r="AE52" s="45"/>
      <c r="AF52" s="45"/>
      <c r="AG52" s="45"/>
      <c r="AH52" s="45"/>
      <c r="AI52" s="45"/>
      <c r="AJ52" s="45"/>
      <c r="AK52" s="45"/>
      <c r="AL52" s="45"/>
      <c r="AM52" s="45"/>
      <c r="AN52" s="45"/>
      <c r="AO52" s="45"/>
      <c r="AP52" s="45"/>
      <c r="AQ52" s="45"/>
      <c r="AR52" s="45"/>
      <c r="AS52" s="45"/>
      <c r="AT52" s="45"/>
      <c r="AU52" s="45"/>
      <c r="AV52" s="45"/>
      <c r="AW52" s="45"/>
      <c r="AX52" s="45"/>
      <c r="AY52" s="45"/>
      <c r="AZ52" s="45"/>
      <c r="BA52" s="45"/>
      <c r="BB52" s="45"/>
      <c r="BC52" s="45"/>
    </row>
    <row r="53" spans="1:55" s="337" customFormat="1" ht="27.75" customHeight="1" x14ac:dyDescent="0.3">
      <c r="A53" s="1997" t="s">
        <v>198</v>
      </c>
      <c r="B53" s="266" t="s">
        <v>143</v>
      </c>
      <c r="C53" s="336">
        <v>164</v>
      </c>
      <c r="D53" s="336">
        <v>2</v>
      </c>
      <c r="E53" s="336">
        <v>4</v>
      </c>
      <c r="F53" s="336">
        <v>6</v>
      </c>
      <c r="G53" s="336">
        <v>12</v>
      </c>
      <c r="H53" s="336">
        <v>12</v>
      </c>
      <c r="I53" s="336">
        <v>9</v>
      </c>
      <c r="J53" s="336">
        <v>7</v>
      </c>
      <c r="K53" s="336">
        <v>8</v>
      </c>
      <c r="L53" s="336">
        <v>4</v>
      </c>
      <c r="M53" s="645">
        <v>7</v>
      </c>
      <c r="N53" s="1275">
        <v>11</v>
      </c>
      <c r="O53" s="1275">
        <v>15</v>
      </c>
      <c r="P53" s="1275">
        <v>11</v>
      </c>
      <c r="Q53" s="1275">
        <v>13</v>
      </c>
      <c r="R53" s="1275">
        <v>13</v>
      </c>
      <c r="S53" s="1275">
        <v>12</v>
      </c>
      <c r="T53" s="1275">
        <v>3</v>
      </c>
      <c r="U53" s="1275">
        <v>14</v>
      </c>
      <c r="V53" s="1275">
        <v>1</v>
      </c>
      <c r="W53" s="1275" t="s">
        <v>73</v>
      </c>
      <c r="X53" s="1271"/>
      <c r="Y53" s="503"/>
      <c r="Z53" s="45"/>
      <c r="AA53" s="45"/>
      <c r="AB53" s="45"/>
      <c r="AC53" s="45"/>
      <c r="AD53" s="45"/>
      <c r="AE53" s="45"/>
      <c r="AF53" s="45"/>
      <c r="AG53" s="45"/>
      <c r="AH53" s="45"/>
      <c r="AI53" s="45"/>
      <c r="AJ53" s="45"/>
      <c r="AK53" s="45"/>
      <c r="AL53" s="45"/>
      <c r="AM53" s="45"/>
      <c r="AN53" s="45"/>
      <c r="AO53" s="45"/>
      <c r="AP53" s="45"/>
      <c r="AQ53" s="45"/>
      <c r="AR53" s="45"/>
      <c r="AS53" s="45"/>
      <c r="AT53" s="45"/>
      <c r="AU53" s="45"/>
      <c r="AV53" s="45"/>
      <c r="AW53" s="45"/>
      <c r="AX53" s="45"/>
      <c r="AY53" s="45"/>
      <c r="AZ53" s="45"/>
      <c r="BA53" s="45"/>
      <c r="BB53" s="45"/>
      <c r="BC53" s="45"/>
    </row>
    <row r="54" spans="1:55" s="45" customFormat="1" ht="27.75" customHeight="1" x14ac:dyDescent="0.3">
      <c r="A54" s="1998"/>
      <c r="B54" s="217" t="s">
        <v>144</v>
      </c>
      <c r="C54" s="186">
        <v>97</v>
      </c>
      <c r="D54" s="186" t="s">
        <v>73</v>
      </c>
      <c r="E54" s="186">
        <v>3</v>
      </c>
      <c r="F54" s="186">
        <v>4</v>
      </c>
      <c r="G54" s="186">
        <v>8</v>
      </c>
      <c r="H54" s="186">
        <v>8</v>
      </c>
      <c r="I54" s="186">
        <v>7</v>
      </c>
      <c r="J54" s="186">
        <v>6</v>
      </c>
      <c r="K54" s="186">
        <v>4</v>
      </c>
      <c r="L54" s="186">
        <v>3</v>
      </c>
      <c r="M54" s="338">
        <v>3</v>
      </c>
      <c r="N54" s="1243">
        <v>7</v>
      </c>
      <c r="O54" s="1243">
        <v>9</v>
      </c>
      <c r="P54" s="1243">
        <v>6</v>
      </c>
      <c r="Q54" s="1243">
        <v>8</v>
      </c>
      <c r="R54" s="1243">
        <v>6</v>
      </c>
      <c r="S54" s="1243">
        <v>7</v>
      </c>
      <c r="T54" s="1243">
        <v>1</v>
      </c>
      <c r="U54" s="1243">
        <v>7</v>
      </c>
      <c r="V54" s="1243" t="s">
        <v>73</v>
      </c>
      <c r="W54" s="1243" t="s">
        <v>73</v>
      </c>
      <c r="X54" s="1271"/>
      <c r="Y54" s="503"/>
    </row>
    <row r="55" spans="1:55" s="270" customFormat="1" ht="27.75" customHeight="1" x14ac:dyDescent="0.3">
      <c r="A55" s="1999"/>
      <c r="B55" s="267" t="s">
        <v>93</v>
      </c>
      <c r="C55" s="339">
        <v>67</v>
      </c>
      <c r="D55" s="339">
        <v>2</v>
      </c>
      <c r="E55" s="339">
        <v>1</v>
      </c>
      <c r="F55" s="339">
        <v>2</v>
      </c>
      <c r="G55" s="339">
        <v>4</v>
      </c>
      <c r="H55" s="339">
        <v>4</v>
      </c>
      <c r="I55" s="339">
        <v>2</v>
      </c>
      <c r="J55" s="339">
        <v>1</v>
      </c>
      <c r="K55" s="339">
        <v>4</v>
      </c>
      <c r="L55" s="339">
        <v>1</v>
      </c>
      <c r="M55" s="646">
        <v>4</v>
      </c>
      <c r="N55" s="1243">
        <v>4</v>
      </c>
      <c r="O55" s="1243">
        <v>6</v>
      </c>
      <c r="P55" s="1243">
        <v>5</v>
      </c>
      <c r="Q55" s="1243">
        <v>5</v>
      </c>
      <c r="R55" s="1243">
        <v>7</v>
      </c>
      <c r="S55" s="1243">
        <v>5</v>
      </c>
      <c r="T55" s="1243">
        <v>2</v>
      </c>
      <c r="U55" s="1243">
        <v>7</v>
      </c>
      <c r="V55" s="1243">
        <v>1</v>
      </c>
      <c r="W55" s="1243" t="s">
        <v>73</v>
      </c>
      <c r="X55" s="1271"/>
      <c r="Y55" s="503"/>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row>
    <row r="56" spans="1:55" s="337" customFormat="1" ht="27.75" customHeight="1" x14ac:dyDescent="0.3">
      <c r="A56" s="1997" t="s">
        <v>200</v>
      </c>
      <c r="B56" s="266" t="s">
        <v>143</v>
      </c>
      <c r="C56" s="336">
        <v>111</v>
      </c>
      <c r="D56" s="336">
        <v>1</v>
      </c>
      <c r="E56" s="336">
        <v>1</v>
      </c>
      <c r="F56" s="336">
        <v>3</v>
      </c>
      <c r="G56" s="336" t="s">
        <v>73</v>
      </c>
      <c r="H56" s="336">
        <v>1</v>
      </c>
      <c r="I56" s="336">
        <v>2</v>
      </c>
      <c r="J56" s="336">
        <v>3</v>
      </c>
      <c r="K56" s="336">
        <v>2</v>
      </c>
      <c r="L56" s="336">
        <v>2</v>
      </c>
      <c r="M56" s="645">
        <v>3</v>
      </c>
      <c r="N56" s="1275">
        <v>7</v>
      </c>
      <c r="O56" s="1275">
        <v>7</v>
      </c>
      <c r="P56" s="1275">
        <v>8</v>
      </c>
      <c r="Q56" s="1275">
        <v>10</v>
      </c>
      <c r="R56" s="1275">
        <v>16</v>
      </c>
      <c r="S56" s="1275">
        <v>16</v>
      </c>
      <c r="T56" s="1275">
        <v>13</v>
      </c>
      <c r="U56" s="1275">
        <v>15</v>
      </c>
      <c r="V56" s="1275" t="s">
        <v>73</v>
      </c>
      <c r="W56" s="1275">
        <v>1</v>
      </c>
      <c r="X56" s="1271"/>
      <c r="Y56" s="503"/>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c r="AY56" s="45"/>
      <c r="AZ56" s="45"/>
      <c r="BA56" s="45"/>
      <c r="BB56" s="45"/>
      <c r="BC56" s="45"/>
    </row>
    <row r="57" spans="1:55" s="45" customFormat="1" ht="27.75" customHeight="1" x14ac:dyDescent="0.3">
      <c r="A57" s="1998"/>
      <c r="B57" s="217" t="s">
        <v>144</v>
      </c>
      <c r="C57" s="186">
        <v>64</v>
      </c>
      <c r="D57" s="186" t="s">
        <v>73</v>
      </c>
      <c r="E57" s="186">
        <v>1</v>
      </c>
      <c r="F57" s="186">
        <v>1</v>
      </c>
      <c r="G57" s="186" t="s">
        <v>73</v>
      </c>
      <c r="H57" s="186" t="s">
        <v>73</v>
      </c>
      <c r="I57" s="186">
        <v>1</v>
      </c>
      <c r="J57" s="186">
        <v>1</v>
      </c>
      <c r="K57" s="186" t="s">
        <v>73</v>
      </c>
      <c r="L57" s="186">
        <v>1</v>
      </c>
      <c r="M57" s="338">
        <v>2</v>
      </c>
      <c r="N57" s="1243">
        <v>4</v>
      </c>
      <c r="O57" s="1243">
        <v>4</v>
      </c>
      <c r="P57" s="1243">
        <v>3</v>
      </c>
      <c r="Q57" s="1243">
        <v>7</v>
      </c>
      <c r="R57" s="1243">
        <v>11</v>
      </c>
      <c r="S57" s="1243">
        <v>8</v>
      </c>
      <c r="T57" s="1243">
        <v>8</v>
      </c>
      <c r="U57" s="1243">
        <v>11</v>
      </c>
      <c r="V57" s="1243" t="s">
        <v>73</v>
      </c>
      <c r="W57" s="1243">
        <v>1</v>
      </c>
      <c r="X57" s="1271"/>
      <c r="Y57" s="503"/>
    </row>
    <row r="58" spans="1:55" s="270" customFormat="1" ht="27.75" customHeight="1" x14ac:dyDescent="0.3">
      <c r="A58" s="1999"/>
      <c r="B58" s="267" t="s">
        <v>93</v>
      </c>
      <c r="C58" s="339">
        <v>47</v>
      </c>
      <c r="D58" s="339">
        <v>1</v>
      </c>
      <c r="E58" s="339" t="s">
        <v>73</v>
      </c>
      <c r="F58" s="339">
        <v>2</v>
      </c>
      <c r="G58" s="339" t="s">
        <v>73</v>
      </c>
      <c r="H58" s="339">
        <v>1</v>
      </c>
      <c r="I58" s="339">
        <v>1</v>
      </c>
      <c r="J58" s="339">
        <v>2</v>
      </c>
      <c r="K58" s="339">
        <v>2</v>
      </c>
      <c r="L58" s="339">
        <v>1</v>
      </c>
      <c r="M58" s="646">
        <v>1</v>
      </c>
      <c r="N58" s="1243">
        <v>3</v>
      </c>
      <c r="O58" s="1243">
        <v>3</v>
      </c>
      <c r="P58" s="1243">
        <v>5</v>
      </c>
      <c r="Q58" s="1243">
        <v>3</v>
      </c>
      <c r="R58" s="1243">
        <v>5</v>
      </c>
      <c r="S58" s="1243">
        <v>8</v>
      </c>
      <c r="T58" s="1243">
        <v>5</v>
      </c>
      <c r="U58" s="1243">
        <v>4</v>
      </c>
      <c r="V58" s="1243" t="s">
        <v>73</v>
      </c>
      <c r="W58" s="1243" t="s">
        <v>73</v>
      </c>
      <c r="X58" s="1271"/>
      <c r="Y58" s="503"/>
      <c r="Z58" s="45"/>
      <c r="AA58" s="45"/>
      <c r="AB58" s="45"/>
      <c r="AC58" s="45"/>
      <c r="AD58" s="45"/>
      <c r="AE58" s="45"/>
      <c r="AF58" s="45"/>
      <c r="AG58" s="45"/>
      <c r="AH58" s="45"/>
      <c r="AI58" s="45"/>
      <c r="AJ58" s="45"/>
      <c r="AK58" s="45"/>
      <c r="AL58" s="45"/>
      <c r="AM58" s="45"/>
      <c r="AN58" s="45"/>
      <c r="AO58" s="45"/>
      <c r="AP58" s="45"/>
      <c r="AQ58" s="45"/>
      <c r="AR58" s="45"/>
      <c r="AS58" s="45"/>
      <c r="AT58" s="45"/>
      <c r="AU58" s="45"/>
      <c r="AV58" s="45"/>
      <c r="AW58" s="45"/>
      <c r="AX58" s="45"/>
      <c r="AY58" s="45"/>
      <c r="AZ58" s="45"/>
      <c r="BA58" s="45"/>
      <c r="BB58" s="45"/>
      <c r="BC58" s="45"/>
    </row>
    <row r="59" spans="1:55" s="337" customFormat="1" ht="27.75" customHeight="1" x14ac:dyDescent="0.3">
      <c r="A59" s="2009" t="s">
        <v>413</v>
      </c>
      <c r="B59" s="266" t="s">
        <v>143</v>
      </c>
      <c r="C59" s="336">
        <v>32</v>
      </c>
      <c r="D59" s="336" t="s">
        <v>73</v>
      </c>
      <c r="E59" s="336" t="s">
        <v>73</v>
      </c>
      <c r="F59" s="336" t="s">
        <v>73</v>
      </c>
      <c r="G59" s="336" t="s">
        <v>73</v>
      </c>
      <c r="H59" s="336" t="s">
        <v>73</v>
      </c>
      <c r="I59" s="336" t="s">
        <v>73</v>
      </c>
      <c r="J59" s="336" t="s">
        <v>73</v>
      </c>
      <c r="K59" s="336">
        <v>1</v>
      </c>
      <c r="L59" s="336" t="s">
        <v>73</v>
      </c>
      <c r="M59" s="645">
        <v>3</v>
      </c>
      <c r="N59" s="1275">
        <v>1</v>
      </c>
      <c r="O59" s="1275">
        <v>2</v>
      </c>
      <c r="P59" s="1275" t="s">
        <v>73</v>
      </c>
      <c r="Q59" s="1275">
        <v>4</v>
      </c>
      <c r="R59" s="1275">
        <v>6</v>
      </c>
      <c r="S59" s="1275">
        <v>7</v>
      </c>
      <c r="T59" s="1275">
        <v>3</v>
      </c>
      <c r="U59" s="1275">
        <v>5</v>
      </c>
      <c r="V59" s="1275" t="s">
        <v>73</v>
      </c>
      <c r="W59" s="1275" t="s">
        <v>73</v>
      </c>
      <c r="X59" s="1271"/>
      <c r="Y59" s="503"/>
      <c r="Z59" s="45"/>
      <c r="AA59" s="45"/>
      <c r="AB59" s="45"/>
      <c r="AC59" s="45"/>
      <c r="AD59" s="45"/>
      <c r="AE59" s="45"/>
      <c r="AF59" s="45"/>
      <c r="AG59" s="45"/>
      <c r="AH59" s="45"/>
      <c r="AI59" s="45"/>
      <c r="AJ59" s="45"/>
      <c r="AK59" s="45"/>
      <c r="AL59" s="45"/>
      <c r="AM59" s="45"/>
      <c r="AN59" s="45"/>
      <c r="AO59" s="45"/>
      <c r="AP59" s="45"/>
      <c r="AQ59" s="45"/>
      <c r="AR59" s="45"/>
      <c r="AS59" s="45"/>
      <c r="AT59" s="45"/>
      <c r="AU59" s="45"/>
      <c r="AV59" s="45"/>
      <c r="AW59" s="45"/>
      <c r="AX59" s="45"/>
      <c r="AY59" s="45"/>
      <c r="AZ59" s="45"/>
      <c r="BA59" s="45"/>
      <c r="BB59" s="45"/>
      <c r="BC59" s="45"/>
    </row>
    <row r="60" spans="1:55" s="45" customFormat="1" ht="27.75" customHeight="1" x14ac:dyDescent="0.3">
      <c r="A60" s="2010"/>
      <c r="B60" s="217" t="s">
        <v>144</v>
      </c>
      <c r="C60" s="186">
        <v>18</v>
      </c>
      <c r="D60" s="186" t="s">
        <v>73</v>
      </c>
      <c r="E60" s="186" t="s">
        <v>73</v>
      </c>
      <c r="F60" s="186" t="s">
        <v>73</v>
      </c>
      <c r="G60" s="186" t="s">
        <v>73</v>
      </c>
      <c r="H60" s="186" t="s">
        <v>73</v>
      </c>
      <c r="I60" s="186" t="s">
        <v>73</v>
      </c>
      <c r="J60" s="186" t="s">
        <v>73</v>
      </c>
      <c r="K60" s="186">
        <v>1</v>
      </c>
      <c r="L60" s="186" t="s">
        <v>73</v>
      </c>
      <c r="M60" s="338">
        <v>1</v>
      </c>
      <c r="N60" s="1243" t="s">
        <v>73</v>
      </c>
      <c r="O60" s="1243">
        <v>1</v>
      </c>
      <c r="P60" s="1243" t="s">
        <v>73</v>
      </c>
      <c r="Q60" s="1243">
        <v>2</v>
      </c>
      <c r="R60" s="1243">
        <v>5</v>
      </c>
      <c r="S60" s="1243">
        <v>3</v>
      </c>
      <c r="T60" s="1243">
        <v>2</v>
      </c>
      <c r="U60" s="1243">
        <v>3</v>
      </c>
      <c r="V60" s="1243" t="s">
        <v>73</v>
      </c>
      <c r="W60" s="1243" t="s">
        <v>73</v>
      </c>
      <c r="X60" s="1271"/>
      <c r="Y60" s="503"/>
    </row>
    <row r="61" spans="1:55" s="270" customFormat="1" ht="27.75" customHeight="1" x14ac:dyDescent="0.3">
      <c r="A61" s="2011"/>
      <c r="B61" s="267" t="s">
        <v>93</v>
      </c>
      <c r="C61" s="339">
        <v>14</v>
      </c>
      <c r="D61" s="339" t="s">
        <v>73</v>
      </c>
      <c r="E61" s="339" t="s">
        <v>73</v>
      </c>
      <c r="F61" s="339" t="s">
        <v>73</v>
      </c>
      <c r="G61" s="339" t="s">
        <v>73</v>
      </c>
      <c r="H61" s="339" t="s">
        <v>73</v>
      </c>
      <c r="I61" s="339" t="s">
        <v>73</v>
      </c>
      <c r="J61" s="339" t="s">
        <v>73</v>
      </c>
      <c r="K61" s="339" t="s">
        <v>73</v>
      </c>
      <c r="L61" s="339" t="s">
        <v>73</v>
      </c>
      <c r="M61" s="646">
        <v>2</v>
      </c>
      <c r="N61" s="1243">
        <v>1</v>
      </c>
      <c r="O61" s="1243">
        <v>1</v>
      </c>
      <c r="P61" s="1243" t="s">
        <v>73</v>
      </c>
      <c r="Q61" s="1243">
        <v>2</v>
      </c>
      <c r="R61" s="1243">
        <v>1</v>
      </c>
      <c r="S61" s="1243">
        <v>4</v>
      </c>
      <c r="T61" s="1243">
        <v>1</v>
      </c>
      <c r="U61" s="1243">
        <v>2</v>
      </c>
      <c r="V61" s="1243" t="s">
        <v>73</v>
      </c>
      <c r="W61" s="1243" t="s">
        <v>73</v>
      </c>
      <c r="X61" s="1271"/>
      <c r="Y61" s="503"/>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row>
    <row r="62" spans="1:55" s="337" customFormat="1" ht="27.75" customHeight="1" x14ac:dyDescent="0.3">
      <c r="A62" s="1997" t="s">
        <v>352</v>
      </c>
      <c r="B62" s="266" t="s">
        <v>143</v>
      </c>
      <c r="C62" s="336">
        <v>64</v>
      </c>
      <c r="D62" s="336" t="s">
        <v>73</v>
      </c>
      <c r="E62" s="336" t="s">
        <v>73</v>
      </c>
      <c r="F62" s="336" t="s">
        <v>73</v>
      </c>
      <c r="G62" s="336" t="s">
        <v>73</v>
      </c>
      <c r="H62" s="336" t="s">
        <v>73</v>
      </c>
      <c r="I62" s="336" t="s">
        <v>73</v>
      </c>
      <c r="J62" s="336" t="s">
        <v>73</v>
      </c>
      <c r="K62" s="336" t="s">
        <v>73</v>
      </c>
      <c r="L62" s="336">
        <v>2</v>
      </c>
      <c r="M62" s="645" t="s">
        <v>73</v>
      </c>
      <c r="N62" s="1275">
        <v>4</v>
      </c>
      <c r="O62" s="1275">
        <v>9</v>
      </c>
      <c r="P62" s="1275">
        <v>9</v>
      </c>
      <c r="Q62" s="1275">
        <v>12</v>
      </c>
      <c r="R62" s="1275">
        <v>6</v>
      </c>
      <c r="S62" s="1275">
        <v>12</v>
      </c>
      <c r="T62" s="1275">
        <v>6</v>
      </c>
      <c r="U62" s="1275">
        <v>4</v>
      </c>
      <c r="V62" s="1275" t="s">
        <v>73</v>
      </c>
      <c r="W62" s="1275" t="s">
        <v>73</v>
      </c>
      <c r="X62" s="1271"/>
      <c r="Y62" s="503"/>
      <c r="Z62" s="45"/>
      <c r="AA62" s="45"/>
      <c r="AB62" s="45"/>
      <c r="AC62" s="45"/>
      <c r="AD62" s="45"/>
      <c r="AE62" s="45"/>
      <c r="AF62" s="45"/>
      <c r="AG62" s="45"/>
      <c r="AH62" s="45"/>
      <c r="AI62" s="45"/>
      <c r="AJ62" s="45"/>
      <c r="AK62" s="45"/>
      <c r="AL62" s="45"/>
      <c r="AM62" s="45"/>
      <c r="AN62" s="45"/>
      <c r="AO62" s="45"/>
      <c r="AP62" s="45"/>
      <c r="AQ62" s="45"/>
      <c r="AR62" s="45"/>
      <c r="AS62" s="45"/>
      <c r="AT62" s="45"/>
      <c r="AU62" s="45"/>
      <c r="AV62" s="45"/>
      <c r="AW62" s="45"/>
      <c r="AX62" s="45"/>
      <c r="AY62" s="45"/>
      <c r="AZ62" s="45"/>
      <c r="BA62" s="45"/>
      <c r="BB62" s="45"/>
      <c r="BC62" s="45"/>
    </row>
    <row r="63" spans="1:55" s="45" customFormat="1" ht="27.75" customHeight="1" x14ac:dyDescent="0.3">
      <c r="A63" s="1998"/>
      <c r="B63" s="217" t="s">
        <v>144</v>
      </c>
      <c r="C63" s="186">
        <v>41</v>
      </c>
      <c r="D63" s="186" t="s">
        <v>73</v>
      </c>
      <c r="E63" s="186" t="s">
        <v>73</v>
      </c>
      <c r="F63" s="186" t="s">
        <v>73</v>
      </c>
      <c r="G63" s="186" t="s">
        <v>73</v>
      </c>
      <c r="H63" s="186" t="s">
        <v>73</v>
      </c>
      <c r="I63" s="186" t="s">
        <v>73</v>
      </c>
      <c r="J63" s="186" t="s">
        <v>73</v>
      </c>
      <c r="K63" s="186" t="s">
        <v>73</v>
      </c>
      <c r="L63" s="186">
        <v>1</v>
      </c>
      <c r="M63" s="338" t="s">
        <v>73</v>
      </c>
      <c r="N63" s="1243">
        <v>2</v>
      </c>
      <c r="O63" s="1243">
        <v>8</v>
      </c>
      <c r="P63" s="1243">
        <v>3</v>
      </c>
      <c r="Q63" s="1243">
        <v>7</v>
      </c>
      <c r="R63" s="1243">
        <v>6</v>
      </c>
      <c r="S63" s="1243">
        <v>6</v>
      </c>
      <c r="T63" s="1243">
        <v>5</v>
      </c>
      <c r="U63" s="1243">
        <v>3</v>
      </c>
      <c r="V63" s="1243" t="s">
        <v>73</v>
      </c>
      <c r="W63" s="1243" t="s">
        <v>73</v>
      </c>
      <c r="X63" s="1271"/>
      <c r="Y63" s="503"/>
    </row>
    <row r="64" spans="1:55" s="270" customFormat="1" ht="27.75" customHeight="1" x14ac:dyDescent="0.3">
      <c r="A64" s="1999"/>
      <c r="B64" s="267" t="s">
        <v>93</v>
      </c>
      <c r="C64" s="339">
        <v>23</v>
      </c>
      <c r="D64" s="339" t="s">
        <v>73</v>
      </c>
      <c r="E64" s="339" t="s">
        <v>73</v>
      </c>
      <c r="F64" s="339" t="s">
        <v>73</v>
      </c>
      <c r="G64" s="339" t="s">
        <v>73</v>
      </c>
      <c r="H64" s="339" t="s">
        <v>73</v>
      </c>
      <c r="I64" s="339" t="s">
        <v>73</v>
      </c>
      <c r="J64" s="339" t="s">
        <v>73</v>
      </c>
      <c r="K64" s="339" t="s">
        <v>73</v>
      </c>
      <c r="L64" s="339">
        <v>1</v>
      </c>
      <c r="M64" s="646" t="s">
        <v>73</v>
      </c>
      <c r="N64" s="1243">
        <v>2</v>
      </c>
      <c r="O64" s="1243">
        <v>1</v>
      </c>
      <c r="P64" s="1243">
        <v>6</v>
      </c>
      <c r="Q64" s="1243">
        <v>5</v>
      </c>
      <c r="R64" s="1243" t="s">
        <v>73</v>
      </c>
      <c r="S64" s="1243">
        <v>6</v>
      </c>
      <c r="T64" s="1243">
        <v>1</v>
      </c>
      <c r="U64" s="1243">
        <v>1</v>
      </c>
      <c r="V64" s="1243" t="s">
        <v>73</v>
      </c>
      <c r="W64" s="1243" t="s">
        <v>73</v>
      </c>
      <c r="X64" s="1271"/>
      <c r="Y64" s="503"/>
      <c r="Z64" s="45"/>
      <c r="AA64" s="45"/>
      <c r="AB64" s="45"/>
      <c r="AC64" s="45"/>
      <c r="AD64" s="45"/>
      <c r="AE64" s="45"/>
      <c r="AF64" s="45"/>
      <c r="AG64" s="45"/>
      <c r="AH64" s="45"/>
      <c r="AI64" s="45"/>
      <c r="AJ64" s="45"/>
      <c r="AK64" s="45"/>
      <c r="AL64" s="45"/>
      <c r="AM64" s="45"/>
      <c r="AN64" s="45"/>
      <c r="AO64" s="45"/>
      <c r="AP64" s="45"/>
      <c r="AQ64" s="45"/>
      <c r="AR64" s="45"/>
      <c r="AS64" s="45"/>
      <c r="AT64" s="45"/>
      <c r="AU64" s="45"/>
      <c r="AV64" s="45"/>
      <c r="AW64" s="45"/>
      <c r="AX64" s="45"/>
      <c r="AY64" s="45"/>
      <c r="AZ64" s="45"/>
      <c r="BA64" s="45"/>
      <c r="BB64" s="45"/>
      <c r="BC64" s="45"/>
    </row>
    <row r="65" spans="1:55" s="45" customFormat="1" ht="27.75" customHeight="1" x14ac:dyDescent="0.3">
      <c r="A65" s="1998" t="s">
        <v>622</v>
      </c>
      <c r="B65" s="217" t="s">
        <v>143</v>
      </c>
      <c r="C65" s="186">
        <v>494</v>
      </c>
      <c r="D65" s="186">
        <v>3</v>
      </c>
      <c r="E65" s="186">
        <v>4</v>
      </c>
      <c r="F65" s="186">
        <v>6</v>
      </c>
      <c r="G65" s="186">
        <v>12</v>
      </c>
      <c r="H65" s="186">
        <v>7</v>
      </c>
      <c r="I65" s="186">
        <v>4</v>
      </c>
      <c r="J65" s="186">
        <v>3</v>
      </c>
      <c r="K65" s="186">
        <v>10</v>
      </c>
      <c r="L65" s="186">
        <v>13</v>
      </c>
      <c r="M65" s="338">
        <v>21</v>
      </c>
      <c r="N65" s="1275">
        <v>30</v>
      </c>
      <c r="O65" s="1275">
        <v>31</v>
      </c>
      <c r="P65" s="1275">
        <v>62</v>
      </c>
      <c r="Q65" s="1275">
        <v>54</v>
      </c>
      <c r="R65" s="1275">
        <v>66</v>
      </c>
      <c r="S65" s="1275">
        <v>59</v>
      </c>
      <c r="T65" s="1275">
        <v>53</v>
      </c>
      <c r="U65" s="1275">
        <v>56</v>
      </c>
      <c r="V65" s="1275" t="s">
        <v>73</v>
      </c>
      <c r="W65" s="1275" t="s">
        <v>73</v>
      </c>
      <c r="X65" s="1271"/>
      <c r="Y65" s="503"/>
    </row>
    <row r="66" spans="1:55" s="45" customFormat="1" ht="27.75" customHeight="1" x14ac:dyDescent="0.3">
      <c r="A66" s="1998"/>
      <c r="B66" s="217" t="s">
        <v>144</v>
      </c>
      <c r="C66" s="186">
        <v>277</v>
      </c>
      <c r="D66" s="186">
        <v>2</v>
      </c>
      <c r="E66" s="186">
        <v>2</v>
      </c>
      <c r="F66" s="186">
        <v>3</v>
      </c>
      <c r="G66" s="186">
        <v>7</v>
      </c>
      <c r="H66" s="186">
        <v>6</v>
      </c>
      <c r="I66" s="186">
        <v>3</v>
      </c>
      <c r="J66" s="186">
        <v>3</v>
      </c>
      <c r="K66" s="186">
        <v>3</v>
      </c>
      <c r="L66" s="186">
        <v>8</v>
      </c>
      <c r="M66" s="338">
        <v>11</v>
      </c>
      <c r="N66" s="1243">
        <v>13</v>
      </c>
      <c r="O66" s="1243">
        <v>17</v>
      </c>
      <c r="P66" s="1243">
        <v>33</v>
      </c>
      <c r="Q66" s="1243">
        <v>33</v>
      </c>
      <c r="R66" s="1243">
        <v>38</v>
      </c>
      <c r="S66" s="1243">
        <v>36</v>
      </c>
      <c r="T66" s="1243">
        <v>33</v>
      </c>
      <c r="U66" s="1243">
        <v>26</v>
      </c>
      <c r="V66" s="1243" t="s">
        <v>73</v>
      </c>
      <c r="W66" s="1243" t="s">
        <v>73</v>
      </c>
      <c r="X66" s="1271"/>
      <c r="Y66" s="503"/>
    </row>
    <row r="67" spans="1:55" s="341" customFormat="1" ht="27.75" customHeight="1" thickBot="1" x14ac:dyDescent="0.35">
      <c r="A67" s="2005"/>
      <c r="B67" s="220" t="s">
        <v>93</v>
      </c>
      <c r="C67" s="340">
        <v>217</v>
      </c>
      <c r="D67" s="340">
        <v>1</v>
      </c>
      <c r="E67" s="340">
        <v>2</v>
      </c>
      <c r="F67" s="340">
        <v>3</v>
      </c>
      <c r="G67" s="340">
        <v>5</v>
      </c>
      <c r="H67" s="340">
        <v>1</v>
      </c>
      <c r="I67" s="340">
        <v>1</v>
      </c>
      <c r="J67" s="340" t="s">
        <v>73</v>
      </c>
      <c r="K67" s="340">
        <v>7</v>
      </c>
      <c r="L67" s="340">
        <v>5</v>
      </c>
      <c r="M67" s="647">
        <v>10</v>
      </c>
      <c r="N67" s="1243">
        <v>17</v>
      </c>
      <c r="O67" s="1243">
        <v>14</v>
      </c>
      <c r="P67" s="1243">
        <v>29</v>
      </c>
      <c r="Q67" s="1243">
        <v>21</v>
      </c>
      <c r="R67" s="1243">
        <v>28</v>
      </c>
      <c r="S67" s="1243">
        <v>23</v>
      </c>
      <c r="T67" s="1243">
        <v>20</v>
      </c>
      <c r="U67" s="1243">
        <v>30</v>
      </c>
      <c r="V67" s="1243" t="s">
        <v>73</v>
      </c>
      <c r="W67" s="1243" t="s">
        <v>73</v>
      </c>
      <c r="X67" s="1271"/>
      <c r="Y67" s="503"/>
      <c r="Z67" s="45"/>
      <c r="AA67" s="45"/>
      <c r="AB67" s="45"/>
      <c r="AC67" s="45"/>
      <c r="AD67" s="45"/>
      <c r="AE67" s="45"/>
      <c r="AF67" s="45"/>
      <c r="AG67" s="45"/>
      <c r="AH67" s="45"/>
      <c r="AI67" s="45"/>
      <c r="AJ67" s="45"/>
      <c r="AK67" s="45"/>
      <c r="AL67" s="45"/>
      <c r="AM67" s="45"/>
      <c r="AN67" s="45"/>
      <c r="AO67" s="45"/>
      <c r="AP67" s="45"/>
      <c r="AQ67" s="45"/>
      <c r="AR67" s="45"/>
      <c r="AS67" s="45"/>
      <c r="AT67" s="45"/>
      <c r="AU67" s="45"/>
      <c r="AV67" s="45"/>
      <c r="AW67" s="45"/>
      <c r="AX67" s="45"/>
      <c r="AY67" s="45"/>
      <c r="AZ67" s="45"/>
      <c r="BA67" s="45"/>
      <c r="BB67" s="45"/>
      <c r="BC67" s="45"/>
    </row>
    <row r="68" spans="1:55" ht="27.75" customHeight="1" thickTop="1" x14ac:dyDescent="0.4">
      <c r="A68" s="228" t="s">
        <v>363</v>
      </c>
      <c r="B68" s="222"/>
      <c r="C68" s="221"/>
      <c r="D68" s="221"/>
      <c r="E68" s="221"/>
      <c r="F68" s="221"/>
      <c r="G68" s="221"/>
      <c r="H68" s="221"/>
      <c r="I68" s="221"/>
      <c r="J68" s="221"/>
      <c r="K68" s="221"/>
      <c r="L68" s="221"/>
      <c r="M68" s="224"/>
      <c r="N68" s="1271"/>
      <c r="O68" s="1271"/>
      <c r="P68" s="1271"/>
      <c r="Q68" s="1271"/>
      <c r="R68" s="1271"/>
      <c r="S68" s="1271"/>
      <c r="T68" s="1271"/>
      <c r="U68" s="1271"/>
      <c r="V68" s="1271"/>
      <c r="W68" s="1271"/>
      <c r="X68" s="1271"/>
    </row>
    <row r="69" spans="1:55" ht="27.75" customHeight="1" x14ac:dyDescent="0.4">
      <c r="A69" s="228" t="s">
        <v>350</v>
      </c>
      <c r="B69" s="222"/>
      <c r="C69" s="221"/>
      <c r="D69" s="221"/>
      <c r="E69" s="221"/>
      <c r="F69" s="221"/>
      <c r="G69" s="221"/>
      <c r="H69" s="221"/>
      <c r="I69" s="221"/>
      <c r="J69" s="221"/>
      <c r="K69" s="221"/>
      <c r="L69" s="221"/>
      <c r="M69" s="224"/>
      <c r="N69" s="1271"/>
      <c r="O69" s="1271"/>
      <c r="P69" s="1271"/>
      <c r="Q69" s="1271"/>
      <c r="R69" s="1271"/>
      <c r="S69" s="1271"/>
      <c r="T69" s="1271"/>
      <c r="U69" s="1271"/>
      <c r="V69" s="1271"/>
      <c r="W69" s="1271"/>
      <c r="X69" s="1271"/>
    </row>
    <row r="70" spans="1:55" ht="22.8" x14ac:dyDescent="0.4">
      <c r="A70" s="228"/>
      <c r="B70" s="223"/>
      <c r="C70" s="221"/>
      <c r="D70" s="221"/>
      <c r="E70" s="221"/>
      <c r="F70" s="221"/>
      <c r="G70" s="221"/>
      <c r="H70" s="221"/>
      <c r="I70" s="221"/>
      <c r="J70" s="221"/>
      <c r="K70" s="221"/>
      <c r="L70" s="221"/>
      <c r="M70" s="224"/>
    </row>
  </sheetData>
  <mergeCells count="31">
    <mergeCell ref="A11:A13"/>
    <mergeCell ref="A1:M1"/>
    <mergeCell ref="A3:A4"/>
    <mergeCell ref="B3:B4"/>
    <mergeCell ref="C3:C4"/>
    <mergeCell ref="D3:M3"/>
    <mergeCell ref="A5:A7"/>
    <mergeCell ref="A8:A10"/>
    <mergeCell ref="A14:A16"/>
    <mergeCell ref="A17:A19"/>
    <mergeCell ref="A20:A22"/>
    <mergeCell ref="A23:A25"/>
    <mergeCell ref="A26:A28"/>
    <mergeCell ref="A29:A31"/>
    <mergeCell ref="A45:A46"/>
    <mergeCell ref="A32:A33"/>
    <mergeCell ref="A34:A35"/>
    <mergeCell ref="A36:M36"/>
    <mergeCell ref="A38:A39"/>
    <mergeCell ref="B38:B39"/>
    <mergeCell ref="C38:C39"/>
    <mergeCell ref="D38:M38"/>
    <mergeCell ref="A40:A41"/>
    <mergeCell ref="A42:A44"/>
    <mergeCell ref="A47:A49"/>
    <mergeCell ref="A50:A52"/>
    <mergeCell ref="A53:A55"/>
    <mergeCell ref="A65:A67"/>
    <mergeCell ref="A56:A58"/>
    <mergeCell ref="A59:A61"/>
    <mergeCell ref="A62:A64"/>
  </mergeCells>
  <pageMargins left="0.70866141732283472" right="0.70866141732283472" top="0.74803149606299213" bottom="0.74803149606299213" header="0.31496062992125984" footer="0.31496062992125984"/>
  <pageSetup scale="50" orientation="landscape" r:id="rId1"/>
  <headerFooter>
    <oddFooter>&amp;C26</oddFooter>
  </headerFooter>
  <rowBreaks count="1" manualBreakCount="1">
    <brk id="35" max="12" man="1"/>
  </row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FF00"/>
  </sheetPr>
  <dimension ref="A1:AR70"/>
  <sheetViews>
    <sheetView view="pageBreakPreview" topLeftCell="A50" zoomScale="60" zoomScaleNormal="60" zoomScalePageLayoutView="60" workbookViewId="0">
      <selection activeCell="E32" sqref="E32"/>
    </sheetView>
  </sheetViews>
  <sheetFormatPr baseColWidth="10" defaultColWidth="11.44140625" defaultRowHeight="13.8" x14ac:dyDescent="0.3"/>
  <cols>
    <col min="1" max="1" width="83.88671875" style="115" customWidth="1"/>
    <col min="2" max="2" width="9" style="234" customWidth="1"/>
    <col min="3" max="11" width="12.5546875" style="631" customWidth="1"/>
    <col min="12" max="12" width="12.5546875" style="958" customWidth="1"/>
    <col min="13" max="44" width="11.44140625" style="1410"/>
    <col min="45" max="16384" width="11.44140625" style="631"/>
  </cols>
  <sheetData>
    <row r="1" spans="1:44" ht="27.75" customHeight="1" x14ac:dyDescent="0.3">
      <c r="A1" s="2014" t="s">
        <v>773</v>
      </c>
      <c r="B1" s="2014"/>
      <c r="C1" s="2014"/>
      <c r="D1" s="2014"/>
      <c r="E1" s="2014"/>
      <c r="F1" s="2014"/>
      <c r="G1" s="2014"/>
      <c r="H1" s="2014"/>
      <c r="I1" s="2014"/>
      <c r="J1" s="2014"/>
      <c r="K1" s="2014"/>
      <c r="L1" s="2014"/>
    </row>
    <row r="2" spans="1:44" ht="27.75" customHeight="1" thickBot="1" x14ac:dyDescent="0.35">
      <c r="A2" s="1464"/>
      <c r="B2" s="93"/>
      <c r="C2" s="143"/>
      <c r="D2" s="143"/>
      <c r="E2" s="143"/>
      <c r="F2" s="143"/>
      <c r="G2" s="143"/>
      <c r="H2" s="143"/>
      <c r="I2" s="143"/>
      <c r="J2" s="143"/>
      <c r="K2" s="143"/>
      <c r="L2" s="143"/>
    </row>
    <row r="3" spans="1:44" ht="27.75" customHeight="1" x14ac:dyDescent="0.3">
      <c r="A3" s="1991" t="s">
        <v>407</v>
      </c>
      <c r="B3" s="1993" t="s">
        <v>134</v>
      </c>
      <c r="C3" s="2017" t="s">
        <v>351</v>
      </c>
      <c r="D3" s="2018"/>
      <c r="E3" s="2018"/>
      <c r="F3" s="2018"/>
      <c r="G3" s="2018"/>
      <c r="H3" s="2018"/>
      <c r="I3" s="2018"/>
      <c r="J3" s="2018"/>
      <c r="K3" s="2018"/>
      <c r="L3" s="2018"/>
    </row>
    <row r="4" spans="1:44" ht="54" customHeight="1" thickBot="1" x14ac:dyDescent="0.35">
      <c r="A4" s="1992"/>
      <c r="B4" s="1994"/>
      <c r="C4" s="1395" t="s">
        <v>123</v>
      </c>
      <c r="D4" s="1395" t="s">
        <v>124</v>
      </c>
      <c r="E4" s="1395" t="s">
        <v>125</v>
      </c>
      <c r="F4" s="1395" t="s">
        <v>126</v>
      </c>
      <c r="G4" s="1395" t="s">
        <v>127</v>
      </c>
      <c r="H4" s="1395" t="s">
        <v>128</v>
      </c>
      <c r="I4" s="1395" t="s">
        <v>211</v>
      </c>
      <c r="J4" s="1395" t="s">
        <v>331</v>
      </c>
      <c r="K4" s="1465" t="s">
        <v>332</v>
      </c>
      <c r="L4" s="1466" t="s">
        <v>333</v>
      </c>
    </row>
    <row r="5" spans="1:44" s="268" customFormat="1" ht="27.75" customHeight="1" x14ac:dyDescent="0.3">
      <c r="A5" s="2000" t="s">
        <v>334</v>
      </c>
      <c r="B5" s="218" t="s">
        <v>143</v>
      </c>
      <c r="C5" s="613">
        <v>138</v>
      </c>
      <c r="D5" s="613">
        <v>192</v>
      </c>
      <c r="E5" s="613">
        <v>226</v>
      </c>
      <c r="F5" s="613">
        <v>302</v>
      </c>
      <c r="G5" s="613">
        <v>359</v>
      </c>
      <c r="H5" s="613">
        <v>411</v>
      </c>
      <c r="I5" s="613">
        <v>429</v>
      </c>
      <c r="J5" s="613">
        <v>316</v>
      </c>
      <c r="K5" s="613">
        <v>443</v>
      </c>
      <c r="L5" s="614">
        <v>3</v>
      </c>
      <c r="M5" s="1276"/>
      <c r="N5" s="1276"/>
      <c r="O5" s="1276"/>
      <c r="P5" s="1276"/>
      <c r="Q5" s="1276"/>
      <c r="R5" s="1276"/>
      <c r="S5" s="1276"/>
      <c r="T5" s="1276"/>
      <c r="U5" s="1276"/>
      <c r="V5" s="1276"/>
      <c r="W5" s="1276"/>
      <c r="X5" s="1276"/>
      <c r="Y5" s="1276"/>
      <c r="Z5" s="1276"/>
      <c r="AA5" s="1276"/>
      <c r="AB5" s="1276"/>
      <c r="AC5" s="1276"/>
      <c r="AD5" s="1276"/>
      <c r="AE5" s="1276"/>
      <c r="AF5" s="1276"/>
      <c r="AG5" s="1276"/>
      <c r="AH5" s="1276"/>
      <c r="AI5" s="1276"/>
      <c r="AJ5" s="1276"/>
      <c r="AK5" s="1276"/>
      <c r="AL5" s="1276"/>
      <c r="AM5" s="1276"/>
      <c r="AN5" s="1276"/>
      <c r="AO5" s="1276"/>
      <c r="AP5" s="1276"/>
      <c r="AQ5" s="1276"/>
      <c r="AR5" s="1276"/>
    </row>
    <row r="6" spans="1:44" s="268" customFormat="1" ht="27.75" customHeight="1" x14ac:dyDescent="0.3">
      <c r="A6" s="2001"/>
      <c r="B6" s="218" t="s">
        <v>144</v>
      </c>
      <c r="C6" s="376">
        <v>44</v>
      </c>
      <c r="D6" s="376">
        <v>77</v>
      </c>
      <c r="E6" s="376">
        <v>100</v>
      </c>
      <c r="F6" s="376">
        <v>157</v>
      </c>
      <c r="G6" s="376">
        <v>206</v>
      </c>
      <c r="H6" s="376">
        <v>243</v>
      </c>
      <c r="I6" s="376">
        <v>252</v>
      </c>
      <c r="J6" s="376">
        <v>184</v>
      </c>
      <c r="K6" s="376">
        <v>256</v>
      </c>
      <c r="L6" s="377">
        <v>3</v>
      </c>
      <c r="M6" s="1276"/>
      <c r="N6" s="1276"/>
      <c r="O6" s="1276"/>
      <c r="P6" s="1276"/>
      <c r="Q6" s="1276"/>
      <c r="R6" s="1276"/>
      <c r="S6" s="1276"/>
      <c r="T6" s="1276"/>
      <c r="U6" s="1276"/>
      <c r="V6" s="1276"/>
      <c r="W6" s="1276"/>
      <c r="X6" s="1276"/>
      <c r="Y6" s="1276"/>
      <c r="Z6" s="1276"/>
      <c r="AA6" s="1276"/>
      <c r="AB6" s="1276"/>
      <c r="AC6" s="1276"/>
      <c r="AD6" s="1276"/>
      <c r="AE6" s="1276"/>
      <c r="AF6" s="1276"/>
      <c r="AG6" s="1276"/>
      <c r="AH6" s="1276"/>
      <c r="AI6" s="1276"/>
      <c r="AJ6" s="1276"/>
      <c r="AK6" s="1276"/>
      <c r="AL6" s="1276"/>
      <c r="AM6" s="1276"/>
      <c r="AN6" s="1276"/>
      <c r="AO6" s="1276"/>
      <c r="AP6" s="1276"/>
      <c r="AQ6" s="1276"/>
      <c r="AR6" s="1276"/>
    </row>
    <row r="7" spans="1:44" s="269" customFormat="1" ht="27.75" customHeight="1" x14ac:dyDescent="0.3">
      <c r="A7" s="2002"/>
      <c r="B7" s="264" t="s">
        <v>93</v>
      </c>
      <c r="C7" s="378">
        <v>94</v>
      </c>
      <c r="D7" s="378">
        <v>115</v>
      </c>
      <c r="E7" s="378">
        <v>126</v>
      </c>
      <c r="F7" s="378">
        <v>145</v>
      </c>
      <c r="G7" s="378">
        <v>153</v>
      </c>
      <c r="H7" s="378">
        <v>168</v>
      </c>
      <c r="I7" s="378">
        <v>177</v>
      </c>
      <c r="J7" s="378">
        <v>132</v>
      </c>
      <c r="K7" s="378">
        <v>187</v>
      </c>
      <c r="L7" s="437" t="s">
        <v>73</v>
      </c>
      <c r="M7" s="1276"/>
      <c r="N7" s="1276"/>
      <c r="O7" s="1276"/>
      <c r="P7" s="1276"/>
      <c r="Q7" s="1276"/>
      <c r="R7" s="1276"/>
      <c r="S7" s="1276"/>
      <c r="T7" s="1276"/>
      <c r="U7" s="1276"/>
      <c r="V7" s="1276"/>
      <c r="W7" s="1276"/>
      <c r="X7" s="1276"/>
      <c r="Y7" s="1276"/>
      <c r="Z7" s="1276"/>
      <c r="AA7" s="1276"/>
      <c r="AB7" s="1276"/>
      <c r="AC7" s="1276"/>
      <c r="AD7" s="1276"/>
      <c r="AE7" s="1276"/>
      <c r="AF7" s="1276"/>
      <c r="AG7" s="1276"/>
      <c r="AH7" s="1276"/>
      <c r="AI7" s="1276"/>
      <c r="AJ7" s="1276"/>
      <c r="AK7" s="1276"/>
      <c r="AL7" s="1276"/>
      <c r="AM7" s="1276"/>
      <c r="AN7" s="1276"/>
      <c r="AO7" s="1276"/>
      <c r="AP7" s="1276"/>
      <c r="AQ7" s="1276"/>
      <c r="AR7" s="1276"/>
    </row>
    <row r="8" spans="1:44" s="1469" customFormat="1" ht="27.75" customHeight="1" x14ac:dyDescent="0.3">
      <c r="A8" s="1997" t="s">
        <v>335</v>
      </c>
      <c r="B8" s="266" t="s">
        <v>143</v>
      </c>
      <c r="C8" s="336">
        <v>4</v>
      </c>
      <c r="D8" s="336">
        <v>6</v>
      </c>
      <c r="E8" s="336">
        <v>11</v>
      </c>
      <c r="F8" s="336">
        <v>14</v>
      </c>
      <c r="G8" s="336">
        <v>8</v>
      </c>
      <c r="H8" s="336">
        <v>16</v>
      </c>
      <c r="I8" s="336">
        <v>13</v>
      </c>
      <c r="J8" s="336">
        <v>11</v>
      </c>
      <c r="K8" s="336" t="s">
        <v>73</v>
      </c>
      <c r="L8" s="1467" t="s">
        <v>73</v>
      </c>
      <c r="M8" s="1468"/>
      <c r="N8" s="1468"/>
      <c r="O8" s="1468"/>
      <c r="P8" s="1468"/>
      <c r="Q8" s="1468"/>
      <c r="R8" s="1468"/>
      <c r="S8" s="1468"/>
      <c r="T8" s="1468"/>
      <c r="U8" s="1468"/>
      <c r="V8" s="1468"/>
      <c r="W8" s="1468"/>
      <c r="X8" s="1468"/>
      <c r="Y8" s="1468"/>
      <c r="Z8" s="1468"/>
      <c r="AA8" s="1468"/>
      <c r="AB8" s="1468"/>
      <c r="AC8" s="1468"/>
      <c r="AD8" s="1468"/>
      <c r="AE8" s="1468"/>
      <c r="AF8" s="1468"/>
      <c r="AG8" s="1468"/>
      <c r="AH8" s="1468"/>
      <c r="AI8" s="1468"/>
      <c r="AJ8" s="1468"/>
      <c r="AK8" s="1468"/>
      <c r="AL8" s="1468"/>
      <c r="AM8" s="1468"/>
      <c r="AN8" s="1468"/>
      <c r="AO8" s="1468"/>
      <c r="AP8" s="1468"/>
      <c r="AQ8" s="1468"/>
      <c r="AR8" s="1468"/>
    </row>
    <row r="9" spans="1:44" s="1470" customFormat="1" ht="27.75" customHeight="1" x14ac:dyDescent="0.3">
      <c r="A9" s="1998"/>
      <c r="B9" s="217" t="s">
        <v>144</v>
      </c>
      <c r="C9" s="186">
        <v>4</v>
      </c>
      <c r="D9" s="186">
        <v>5</v>
      </c>
      <c r="E9" s="186">
        <v>7</v>
      </c>
      <c r="F9" s="186">
        <v>12</v>
      </c>
      <c r="G9" s="186">
        <v>7</v>
      </c>
      <c r="H9" s="186">
        <v>11</v>
      </c>
      <c r="I9" s="186">
        <v>9</v>
      </c>
      <c r="J9" s="186">
        <v>6</v>
      </c>
      <c r="K9" s="186" t="s">
        <v>73</v>
      </c>
      <c r="L9" s="338" t="s">
        <v>73</v>
      </c>
      <c r="M9" s="1468"/>
      <c r="N9" s="1468"/>
      <c r="O9" s="1468"/>
      <c r="P9" s="1468"/>
      <c r="Q9" s="1468"/>
      <c r="R9" s="1468"/>
      <c r="S9" s="1468"/>
      <c r="T9" s="1468"/>
      <c r="U9" s="1468"/>
      <c r="V9" s="1468"/>
      <c r="W9" s="1468"/>
      <c r="X9" s="1468"/>
      <c r="Y9" s="1468"/>
      <c r="Z9" s="1468"/>
      <c r="AA9" s="1468"/>
      <c r="AB9" s="1468"/>
      <c r="AC9" s="1468"/>
      <c r="AD9" s="1468"/>
      <c r="AE9" s="1468"/>
      <c r="AF9" s="1468"/>
      <c r="AG9" s="1468"/>
      <c r="AH9" s="1468"/>
      <c r="AI9" s="1468"/>
      <c r="AJ9" s="1468"/>
      <c r="AK9" s="1468"/>
      <c r="AL9" s="1468"/>
      <c r="AM9" s="1468"/>
      <c r="AN9" s="1468"/>
      <c r="AO9" s="1468"/>
      <c r="AP9" s="1468"/>
      <c r="AQ9" s="1468"/>
      <c r="AR9" s="1468"/>
    </row>
    <row r="10" spans="1:44" s="1472" customFormat="1" ht="27.75" customHeight="1" x14ac:dyDescent="0.3">
      <c r="A10" s="1999"/>
      <c r="B10" s="267" t="s">
        <v>93</v>
      </c>
      <c r="C10" s="339" t="s">
        <v>73</v>
      </c>
      <c r="D10" s="339">
        <v>1</v>
      </c>
      <c r="E10" s="339">
        <v>4</v>
      </c>
      <c r="F10" s="339">
        <v>2</v>
      </c>
      <c r="G10" s="339">
        <v>1</v>
      </c>
      <c r="H10" s="339">
        <v>5</v>
      </c>
      <c r="I10" s="339">
        <v>4</v>
      </c>
      <c r="J10" s="339">
        <v>5</v>
      </c>
      <c r="K10" s="339" t="s">
        <v>73</v>
      </c>
      <c r="L10" s="1471" t="s">
        <v>73</v>
      </c>
      <c r="M10" s="1468"/>
      <c r="N10" s="1468"/>
      <c r="O10" s="1468"/>
      <c r="P10" s="1468"/>
      <c r="Q10" s="1468"/>
      <c r="R10" s="1468"/>
      <c r="S10" s="1468"/>
      <c r="T10" s="1468"/>
      <c r="U10" s="1468"/>
      <c r="V10" s="1468"/>
      <c r="W10" s="1468"/>
      <c r="X10" s="1468"/>
      <c r="Y10" s="1468"/>
      <c r="Z10" s="1468"/>
      <c r="AA10" s="1468"/>
      <c r="AB10" s="1468"/>
      <c r="AC10" s="1468"/>
      <c r="AD10" s="1468"/>
      <c r="AE10" s="1468"/>
      <c r="AF10" s="1468"/>
      <c r="AG10" s="1468"/>
      <c r="AH10" s="1468"/>
      <c r="AI10" s="1468"/>
      <c r="AJ10" s="1468"/>
      <c r="AK10" s="1468"/>
      <c r="AL10" s="1468"/>
      <c r="AM10" s="1468"/>
      <c r="AN10" s="1468"/>
      <c r="AO10" s="1468"/>
      <c r="AP10" s="1468"/>
      <c r="AQ10" s="1468"/>
      <c r="AR10" s="1468"/>
    </row>
    <row r="11" spans="1:44" s="1469" customFormat="1" ht="27.75" customHeight="1" x14ac:dyDescent="0.3">
      <c r="A11" s="1997" t="s">
        <v>208</v>
      </c>
      <c r="B11" s="266" t="s">
        <v>143</v>
      </c>
      <c r="C11" s="336">
        <v>18</v>
      </c>
      <c r="D11" s="336">
        <v>25</v>
      </c>
      <c r="E11" s="336">
        <v>34</v>
      </c>
      <c r="F11" s="336">
        <v>32</v>
      </c>
      <c r="G11" s="336">
        <v>42</v>
      </c>
      <c r="H11" s="336">
        <v>36</v>
      </c>
      <c r="I11" s="336">
        <v>28</v>
      </c>
      <c r="J11" s="336">
        <v>48</v>
      </c>
      <c r="K11" s="336" t="s">
        <v>73</v>
      </c>
      <c r="L11" s="1467">
        <v>1</v>
      </c>
      <c r="M11" s="1468"/>
      <c r="N11" s="1468"/>
      <c r="O11" s="1468"/>
      <c r="P11" s="1468"/>
      <c r="Q11" s="1468"/>
      <c r="R11" s="1468"/>
      <c r="S11" s="1468"/>
      <c r="T11" s="1468"/>
      <c r="U11" s="1468"/>
      <c r="V11" s="1468"/>
      <c r="W11" s="1468"/>
      <c r="X11" s="1468"/>
      <c r="Y11" s="1468"/>
      <c r="Z11" s="1468"/>
      <c r="AA11" s="1468"/>
      <c r="AB11" s="1468"/>
      <c r="AC11" s="1468"/>
      <c r="AD11" s="1468"/>
      <c r="AE11" s="1468"/>
      <c r="AF11" s="1468"/>
      <c r="AG11" s="1468"/>
      <c r="AH11" s="1468"/>
      <c r="AI11" s="1468"/>
      <c r="AJ11" s="1468"/>
      <c r="AK11" s="1468"/>
      <c r="AL11" s="1468"/>
      <c r="AM11" s="1468"/>
      <c r="AN11" s="1468"/>
      <c r="AO11" s="1468"/>
      <c r="AP11" s="1468"/>
      <c r="AQ11" s="1468"/>
      <c r="AR11" s="1468"/>
    </row>
    <row r="12" spans="1:44" s="1470" customFormat="1" ht="27.75" customHeight="1" x14ac:dyDescent="0.3">
      <c r="A12" s="1998"/>
      <c r="B12" s="217" t="s">
        <v>144</v>
      </c>
      <c r="C12" s="186">
        <v>7</v>
      </c>
      <c r="D12" s="186">
        <v>18</v>
      </c>
      <c r="E12" s="186">
        <v>18</v>
      </c>
      <c r="F12" s="186">
        <v>25</v>
      </c>
      <c r="G12" s="186">
        <v>26</v>
      </c>
      <c r="H12" s="186">
        <v>30</v>
      </c>
      <c r="I12" s="186">
        <v>20</v>
      </c>
      <c r="J12" s="186">
        <v>28</v>
      </c>
      <c r="K12" s="186" t="s">
        <v>73</v>
      </c>
      <c r="L12" s="338">
        <v>1</v>
      </c>
      <c r="M12" s="1468"/>
      <c r="N12" s="1468"/>
      <c r="O12" s="1468"/>
      <c r="P12" s="1468"/>
      <c r="Q12" s="1468"/>
      <c r="R12" s="1468"/>
      <c r="S12" s="1468"/>
      <c r="T12" s="1468"/>
      <c r="U12" s="1468"/>
      <c r="V12" s="1468"/>
      <c r="W12" s="1468"/>
      <c r="X12" s="1468"/>
      <c r="Y12" s="1468"/>
      <c r="Z12" s="1468"/>
      <c r="AA12" s="1468"/>
      <c r="AB12" s="1468"/>
      <c r="AC12" s="1468"/>
      <c r="AD12" s="1468"/>
      <c r="AE12" s="1468"/>
      <c r="AF12" s="1468"/>
      <c r="AG12" s="1468"/>
      <c r="AH12" s="1468"/>
      <c r="AI12" s="1468"/>
      <c r="AJ12" s="1468"/>
      <c r="AK12" s="1468"/>
      <c r="AL12" s="1468"/>
      <c r="AM12" s="1468"/>
      <c r="AN12" s="1468"/>
      <c r="AO12" s="1468"/>
      <c r="AP12" s="1468"/>
      <c r="AQ12" s="1468"/>
      <c r="AR12" s="1468"/>
    </row>
    <row r="13" spans="1:44" s="1472" customFormat="1" ht="27.75" customHeight="1" x14ac:dyDescent="0.3">
      <c r="A13" s="1999"/>
      <c r="B13" s="267" t="s">
        <v>93</v>
      </c>
      <c r="C13" s="339">
        <v>11</v>
      </c>
      <c r="D13" s="339">
        <v>7</v>
      </c>
      <c r="E13" s="339">
        <v>16</v>
      </c>
      <c r="F13" s="339">
        <v>7</v>
      </c>
      <c r="G13" s="339">
        <v>16</v>
      </c>
      <c r="H13" s="339">
        <v>6</v>
      </c>
      <c r="I13" s="339">
        <v>8</v>
      </c>
      <c r="J13" s="339">
        <v>20</v>
      </c>
      <c r="K13" s="339" t="s">
        <v>73</v>
      </c>
      <c r="L13" s="1471" t="s">
        <v>73</v>
      </c>
      <c r="M13" s="1468"/>
      <c r="N13" s="1468"/>
      <c r="O13" s="1468"/>
      <c r="P13" s="1468"/>
      <c r="Q13" s="1468"/>
      <c r="R13" s="1468"/>
      <c r="S13" s="1468"/>
      <c r="T13" s="1468"/>
      <c r="U13" s="1468"/>
      <c r="V13" s="1468"/>
      <c r="W13" s="1468"/>
      <c r="X13" s="1468"/>
      <c r="Y13" s="1468"/>
      <c r="Z13" s="1468"/>
      <c r="AA13" s="1468"/>
      <c r="AB13" s="1468"/>
      <c r="AC13" s="1468"/>
      <c r="AD13" s="1468"/>
      <c r="AE13" s="1468"/>
      <c r="AF13" s="1468"/>
      <c r="AG13" s="1468"/>
      <c r="AH13" s="1468"/>
      <c r="AI13" s="1468"/>
      <c r="AJ13" s="1468"/>
      <c r="AK13" s="1468"/>
      <c r="AL13" s="1468"/>
      <c r="AM13" s="1468"/>
      <c r="AN13" s="1468"/>
      <c r="AO13" s="1468"/>
      <c r="AP13" s="1468"/>
      <c r="AQ13" s="1468"/>
      <c r="AR13" s="1468"/>
    </row>
    <row r="14" spans="1:44" s="1469" customFormat="1" ht="27.75" customHeight="1" x14ac:dyDescent="0.3">
      <c r="A14" s="1997" t="s">
        <v>336</v>
      </c>
      <c r="B14" s="266" t="s">
        <v>143</v>
      </c>
      <c r="C14" s="336">
        <v>1</v>
      </c>
      <c r="D14" s="336" t="s">
        <v>73</v>
      </c>
      <c r="E14" s="336">
        <v>4</v>
      </c>
      <c r="F14" s="336">
        <v>4</v>
      </c>
      <c r="G14" s="336">
        <v>6</v>
      </c>
      <c r="H14" s="336">
        <v>2</v>
      </c>
      <c r="I14" s="336">
        <v>4</v>
      </c>
      <c r="J14" s="336">
        <v>6</v>
      </c>
      <c r="K14" s="336" t="s">
        <v>73</v>
      </c>
      <c r="L14" s="1467" t="s">
        <v>73</v>
      </c>
      <c r="M14" s="1468"/>
      <c r="N14" s="1468"/>
      <c r="O14" s="1468"/>
      <c r="P14" s="1468"/>
      <c r="Q14" s="1468"/>
      <c r="R14" s="1468"/>
      <c r="S14" s="1468"/>
      <c r="T14" s="1468"/>
      <c r="U14" s="1468"/>
      <c r="V14" s="1468"/>
      <c r="W14" s="1468"/>
      <c r="X14" s="1468"/>
      <c r="Y14" s="1468"/>
      <c r="Z14" s="1468"/>
      <c r="AA14" s="1468"/>
      <c r="AB14" s="1468"/>
      <c r="AC14" s="1468"/>
      <c r="AD14" s="1468"/>
      <c r="AE14" s="1468"/>
      <c r="AF14" s="1468"/>
      <c r="AG14" s="1468"/>
      <c r="AH14" s="1468"/>
      <c r="AI14" s="1468"/>
      <c r="AJ14" s="1468"/>
      <c r="AK14" s="1468"/>
      <c r="AL14" s="1468"/>
      <c r="AM14" s="1468"/>
      <c r="AN14" s="1468"/>
      <c r="AO14" s="1468"/>
      <c r="AP14" s="1468"/>
      <c r="AQ14" s="1468"/>
      <c r="AR14" s="1468"/>
    </row>
    <row r="15" spans="1:44" s="1470" customFormat="1" ht="27.75" customHeight="1" x14ac:dyDescent="0.3">
      <c r="A15" s="1998"/>
      <c r="B15" s="217" t="s">
        <v>144</v>
      </c>
      <c r="C15" s="186" t="s">
        <v>73</v>
      </c>
      <c r="D15" s="186" t="s">
        <v>73</v>
      </c>
      <c r="E15" s="186">
        <v>4</v>
      </c>
      <c r="F15" s="186">
        <v>2</v>
      </c>
      <c r="G15" s="186">
        <v>5</v>
      </c>
      <c r="H15" s="186">
        <v>1</v>
      </c>
      <c r="I15" s="186">
        <v>3</v>
      </c>
      <c r="J15" s="186">
        <v>4</v>
      </c>
      <c r="K15" s="186" t="s">
        <v>73</v>
      </c>
      <c r="L15" s="338" t="s">
        <v>73</v>
      </c>
      <c r="M15" s="1468"/>
      <c r="N15" s="1468"/>
      <c r="O15" s="1468"/>
      <c r="P15" s="1468"/>
      <c r="Q15" s="1468"/>
      <c r="R15" s="1468"/>
      <c r="S15" s="1468"/>
      <c r="T15" s="1468"/>
      <c r="U15" s="1468"/>
      <c r="V15" s="1468"/>
      <c r="W15" s="1468"/>
      <c r="X15" s="1468"/>
      <c r="Y15" s="1468"/>
      <c r="Z15" s="1468"/>
      <c r="AA15" s="1468"/>
      <c r="AB15" s="1468"/>
      <c r="AC15" s="1468"/>
      <c r="AD15" s="1468"/>
      <c r="AE15" s="1468"/>
      <c r="AF15" s="1468"/>
      <c r="AG15" s="1468"/>
      <c r="AH15" s="1468"/>
      <c r="AI15" s="1468"/>
      <c r="AJ15" s="1468"/>
      <c r="AK15" s="1468"/>
      <c r="AL15" s="1468"/>
      <c r="AM15" s="1468"/>
      <c r="AN15" s="1468"/>
      <c r="AO15" s="1468"/>
      <c r="AP15" s="1468"/>
      <c r="AQ15" s="1468"/>
      <c r="AR15" s="1468"/>
    </row>
    <row r="16" spans="1:44" s="1472" customFormat="1" ht="27.75" customHeight="1" x14ac:dyDescent="0.3">
      <c r="A16" s="1999"/>
      <c r="B16" s="267" t="s">
        <v>93</v>
      </c>
      <c r="C16" s="339">
        <v>1</v>
      </c>
      <c r="D16" s="339" t="s">
        <v>73</v>
      </c>
      <c r="E16" s="339" t="s">
        <v>73</v>
      </c>
      <c r="F16" s="339">
        <v>2</v>
      </c>
      <c r="G16" s="339">
        <v>1</v>
      </c>
      <c r="H16" s="339">
        <v>1</v>
      </c>
      <c r="I16" s="339">
        <v>1</v>
      </c>
      <c r="J16" s="339">
        <v>2</v>
      </c>
      <c r="K16" s="339" t="s">
        <v>73</v>
      </c>
      <c r="L16" s="1471" t="s">
        <v>73</v>
      </c>
      <c r="M16" s="1468"/>
      <c r="N16" s="1468"/>
      <c r="O16" s="1468"/>
      <c r="P16" s="1468"/>
      <c r="Q16" s="1468"/>
      <c r="R16" s="1468"/>
      <c r="S16" s="1468"/>
      <c r="T16" s="1468"/>
      <c r="U16" s="1468"/>
      <c r="V16" s="1468"/>
      <c r="W16" s="1468"/>
      <c r="X16" s="1468"/>
      <c r="Y16" s="1468"/>
      <c r="Z16" s="1468"/>
      <c r="AA16" s="1468"/>
      <c r="AB16" s="1468"/>
      <c r="AC16" s="1468"/>
      <c r="AD16" s="1468"/>
      <c r="AE16" s="1468"/>
      <c r="AF16" s="1468"/>
      <c r="AG16" s="1468"/>
      <c r="AH16" s="1468"/>
      <c r="AI16" s="1468"/>
      <c r="AJ16" s="1468"/>
      <c r="AK16" s="1468"/>
      <c r="AL16" s="1468"/>
      <c r="AM16" s="1468"/>
      <c r="AN16" s="1468"/>
      <c r="AO16" s="1468"/>
      <c r="AP16" s="1468"/>
      <c r="AQ16" s="1468"/>
      <c r="AR16" s="1468"/>
    </row>
    <row r="17" spans="1:44" s="1469" customFormat="1" ht="27.75" customHeight="1" x14ac:dyDescent="0.3">
      <c r="A17" s="1997" t="s">
        <v>337</v>
      </c>
      <c r="B17" s="266" t="s">
        <v>143</v>
      </c>
      <c r="C17" s="336">
        <v>22</v>
      </c>
      <c r="D17" s="336">
        <v>24</v>
      </c>
      <c r="E17" s="336">
        <v>35</v>
      </c>
      <c r="F17" s="336">
        <v>48</v>
      </c>
      <c r="G17" s="336">
        <v>42</v>
      </c>
      <c r="H17" s="336">
        <v>42</v>
      </c>
      <c r="I17" s="336">
        <v>29</v>
      </c>
      <c r="J17" s="336">
        <v>45</v>
      </c>
      <c r="K17" s="336" t="s">
        <v>73</v>
      </c>
      <c r="L17" s="1467" t="s">
        <v>73</v>
      </c>
      <c r="M17" s="1468"/>
      <c r="N17" s="1468"/>
      <c r="O17" s="1468"/>
      <c r="P17" s="1468"/>
      <c r="Q17" s="1468"/>
      <c r="R17" s="1468"/>
      <c r="S17" s="1468"/>
      <c r="T17" s="1468"/>
      <c r="U17" s="1468"/>
      <c r="V17" s="1468"/>
      <c r="W17" s="1468"/>
      <c r="X17" s="1468"/>
      <c r="Y17" s="1468"/>
      <c r="Z17" s="1468"/>
      <c r="AA17" s="1468"/>
      <c r="AB17" s="1468"/>
      <c r="AC17" s="1468"/>
      <c r="AD17" s="1468"/>
      <c r="AE17" s="1468"/>
      <c r="AF17" s="1468"/>
      <c r="AG17" s="1468"/>
      <c r="AH17" s="1468"/>
      <c r="AI17" s="1468"/>
      <c r="AJ17" s="1468"/>
      <c r="AK17" s="1468"/>
      <c r="AL17" s="1468"/>
      <c r="AM17" s="1468"/>
      <c r="AN17" s="1468"/>
      <c r="AO17" s="1468"/>
      <c r="AP17" s="1468"/>
      <c r="AQ17" s="1468"/>
      <c r="AR17" s="1468"/>
    </row>
    <row r="18" spans="1:44" s="1470" customFormat="1" ht="27.75" customHeight="1" x14ac:dyDescent="0.3">
      <c r="A18" s="1998"/>
      <c r="B18" s="217" t="s">
        <v>144</v>
      </c>
      <c r="C18" s="186">
        <v>11</v>
      </c>
      <c r="D18" s="186">
        <v>11</v>
      </c>
      <c r="E18" s="186">
        <v>24</v>
      </c>
      <c r="F18" s="186">
        <v>24</v>
      </c>
      <c r="G18" s="186">
        <v>22</v>
      </c>
      <c r="H18" s="186">
        <v>28</v>
      </c>
      <c r="I18" s="186">
        <v>10</v>
      </c>
      <c r="J18" s="186">
        <v>21</v>
      </c>
      <c r="K18" s="186" t="s">
        <v>73</v>
      </c>
      <c r="L18" s="338" t="s">
        <v>73</v>
      </c>
      <c r="M18" s="1468"/>
      <c r="N18" s="1468"/>
      <c r="O18" s="1468"/>
      <c r="P18" s="1468"/>
      <c r="Q18" s="1468"/>
      <c r="R18" s="1468"/>
      <c r="S18" s="1468"/>
      <c r="T18" s="1468"/>
      <c r="U18" s="1468"/>
      <c r="V18" s="1468"/>
      <c r="W18" s="1468"/>
      <c r="X18" s="1468"/>
      <c r="Y18" s="1468"/>
      <c r="Z18" s="1468"/>
      <c r="AA18" s="1468"/>
      <c r="AB18" s="1468"/>
      <c r="AC18" s="1468"/>
      <c r="AD18" s="1468"/>
      <c r="AE18" s="1468"/>
      <c r="AF18" s="1468"/>
      <c r="AG18" s="1468"/>
      <c r="AH18" s="1468"/>
      <c r="AI18" s="1468"/>
      <c r="AJ18" s="1468"/>
      <c r="AK18" s="1468"/>
      <c r="AL18" s="1468"/>
      <c r="AM18" s="1468"/>
      <c r="AN18" s="1468"/>
      <c r="AO18" s="1468"/>
      <c r="AP18" s="1468"/>
      <c r="AQ18" s="1468"/>
      <c r="AR18" s="1468"/>
    </row>
    <row r="19" spans="1:44" s="1472" customFormat="1" ht="27.75" customHeight="1" x14ac:dyDescent="0.3">
      <c r="A19" s="1999"/>
      <c r="B19" s="267" t="s">
        <v>93</v>
      </c>
      <c r="C19" s="339">
        <v>11</v>
      </c>
      <c r="D19" s="339">
        <v>13</v>
      </c>
      <c r="E19" s="339">
        <v>11</v>
      </c>
      <c r="F19" s="339">
        <v>24</v>
      </c>
      <c r="G19" s="339">
        <v>20</v>
      </c>
      <c r="H19" s="339">
        <v>14</v>
      </c>
      <c r="I19" s="339">
        <v>19</v>
      </c>
      <c r="J19" s="339">
        <v>24</v>
      </c>
      <c r="K19" s="339" t="s">
        <v>73</v>
      </c>
      <c r="L19" s="1471" t="s">
        <v>73</v>
      </c>
      <c r="M19" s="1468"/>
      <c r="N19" s="1468"/>
      <c r="O19" s="1468"/>
      <c r="P19" s="1468"/>
      <c r="Q19" s="1468"/>
      <c r="R19" s="1468"/>
      <c r="S19" s="1468"/>
      <c r="T19" s="1468"/>
      <c r="U19" s="1468"/>
      <c r="V19" s="1468"/>
      <c r="W19" s="1468"/>
      <c r="X19" s="1468"/>
      <c r="Y19" s="1468"/>
      <c r="Z19" s="1468"/>
      <c r="AA19" s="1468"/>
      <c r="AB19" s="1468"/>
      <c r="AC19" s="1468"/>
      <c r="AD19" s="1468"/>
      <c r="AE19" s="1468"/>
      <c r="AF19" s="1468"/>
      <c r="AG19" s="1468"/>
      <c r="AH19" s="1468"/>
      <c r="AI19" s="1468"/>
      <c r="AJ19" s="1468"/>
      <c r="AK19" s="1468"/>
      <c r="AL19" s="1468"/>
      <c r="AM19" s="1468"/>
      <c r="AN19" s="1468"/>
      <c r="AO19" s="1468"/>
      <c r="AP19" s="1468"/>
      <c r="AQ19" s="1468"/>
      <c r="AR19" s="1468"/>
    </row>
    <row r="20" spans="1:44" s="1469" customFormat="1" ht="27.75" customHeight="1" x14ac:dyDescent="0.3">
      <c r="A20" s="1997" t="s">
        <v>338</v>
      </c>
      <c r="B20" s="266" t="s">
        <v>143</v>
      </c>
      <c r="C20" s="336">
        <v>10</v>
      </c>
      <c r="D20" s="336">
        <v>14</v>
      </c>
      <c r="E20" s="336">
        <v>14</v>
      </c>
      <c r="F20" s="336">
        <v>32</v>
      </c>
      <c r="G20" s="336">
        <v>31</v>
      </c>
      <c r="H20" s="336">
        <v>27</v>
      </c>
      <c r="I20" s="336">
        <v>25</v>
      </c>
      <c r="J20" s="336">
        <v>24</v>
      </c>
      <c r="K20" s="336" t="s">
        <v>73</v>
      </c>
      <c r="L20" s="1467">
        <v>1</v>
      </c>
      <c r="M20" s="1468"/>
      <c r="N20" s="1468"/>
      <c r="O20" s="1468"/>
      <c r="P20" s="1468"/>
      <c r="Q20" s="1468"/>
      <c r="R20" s="1468"/>
      <c r="S20" s="1468"/>
      <c r="T20" s="1468"/>
      <c r="U20" s="1468"/>
      <c r="V20" s="1468"/>
      <c r="W20" s="1468"/>
      <c r="X20" s="1468"/>
      <c r="Y20" s="1468"/>
      <c r="Z20" s="1468"/>
      <c r="AA20" s="1468"/>
      <c r="AB20" s="1468"/>
      <c r="AC20" s="1468"/>
      <c r="AD20" s="1468"/>
      <c r="AE20" s="1468"/>
      <c r="AF20" s="1468"/>
      <c r="AG20" s="1468"/>
      <c r="AH20" s="1468"/>
      <c r="AI20" s="1468"/>
      <c r="AJ20" s="1468"/>
      <c r="AK20" s="1468"/>
      <c r="AL20" s="1468"/>
      <c r="AM20" s="1468"/>
      <c r="AN20" s="1468"/>
      <c r="AO20" s="1468"/>
      <c r="AP20" s="1468"/>
      <c r="AQ20" s="1468"/>
      <c r="AR20" s="1468"/>
    </row>
    <row r="21" spans="1:44" s="1470" customFormat="1" ht="27.75" customHeight="1" x14ac:dyDescent="0.3">
      <c r="A21" s="1998"/>
      <c r="B21" s="217" t="s">
        <v>144</v>
      </c>
      <c r="C21" s="186">
        <v>6</v>
      </c>
      <c r="D21" s="186">
        <v>6</v>
      </c>
      <c r="E21" s="186">
        <v>9</v>
      </c>
      <c r="F21" s="186">
        <v>21</v>
      </c>
      <c r="G21" s="186">
        <v>17</v>
      </c>
      <c r="H21" s="186">
        <v>9</v>
      </c>
      <c r="I21" s="186">
        <v>12</v>
      </c>
      <c r="J21" s="186">
        <v>11</v>
      </c>
      <c r="K21" s="186" t="s">
        <v>73</v>
      </c>
      <c r="L21" s="338">
        <v>1</v>
      </c>
      <c r="M21" s="1468"/>
      <c r="N21" s="1468"/>
      <c r="O21" s="1468"/>
      <c r="P21" s="1468"/>
      <c r="Q21" s="1468"/>
      <c r="R21" s="1468"/>
      <c r="S21" s="1468"/>
      <c r="T21" s="1468"/>
      <c r="U21" s="1468"/>
      <c r="V21" s="1468"/>
      <c r="W21" s="1468"/>
      <c r="X21" s="1468"/>
      <c r="Y21" s="1468"/>
      <c r="Z21" s="1468"/>
      <c r="AA21" s="1468"/>
      <c r="AB21" s="1468"/>
      <c r="AC21" s="1468"/>
      <c r="AD21" s="1468"/>
      <c r="AE21" s="1468"/>
      <c r="AF21" s="1468"/>
      <c r="AG21" s="1468"/>
      <c r="AH21" s="1468"/>
      <c r="AI21" s="1468"/>
      <c r="AJ21" s="1468"/>
      <c r="AK21" s="1468"/>
      <c r="AL21" s="1468"/>
      <c r="AM21" s="1468"/>
      <c r="AN21" s="1468"/>
      <c r="AO21" s="1468"/>
      <c r="AP21" s="1468"/>
      <c r="AQ21" s="1468"/>
      <c r="AR21" s="1468"/>
    </row>
    <row r="22" spans="1:44" s="1472" customFormat="1" ht="27.75" customHeight="1" x14ac:dyDescent="0.3">
      <c r="A22" s="1999"/>
      <c r="B22" s="267" t="s">
        <v>93</v>
      </c>
      <c r="C22" s="339">
        <v>4</v>
      </c>
      <c r="D22" s="339">
        <v>8</v>
      </c>
      <c r="E22" s="339">
        <v>5</v>
      </c>
      <c r="F22" s="339">
        <v>11</v>
      </c>
      <c r="G22" s="339">
        <v>14</v>
      </c>
      <c r="H22" s="339">
        <v>18</v>
      </c>
      <c r="I22" s="339">
        <v>13</v>
      </c>
      <c r="J22" s="339">
        <v>13</v>
      </c>
      <c r="K22" s="339" t="s">
        <v>73</v>
      </c>
      <c r="L22" s="1471" t="s">
        <v>73</v>
      </c>
      <c r="M22" s="1468"/>
      <c r="N22" s="1468"/>
      <c r="O22" s="1468"/>
      <c r="P22" s="1468"/>
      <c r="Q22" s="1468"/>
      <c r="R22" s="1468"/>
      <c r="S22" s="1468"/>
      <c r="T22" s="1468"/>
      <c r="U22" s="1468"/>
      <c r="V22" s="1468"/>
      <c r="W22" s="1468"/>
      <c r="X22" s="1468"/>
      <c r="Y22" s="1468"/>
      <c r="Z22" s="1468"/>
      <c r="AA22" s="1468"/>
      <c r="AB22" s="1468"/>
      <c r="AC22" s="1468"/>
      <c r="AD22" s="1468"/>
      <c r="AE22" s="1468"/>
      <c r="AF22" s="1468"/>
      <c r="AG22" s="1468"/>
      <c r="AH22" s="1468"/>
      <c r="AI22" s="1468"/>
      <c r="AJ22" s="1468"/>
      <c r="AK22" s="1468"/>
      <c r="AL22" s="1468"/>
      <c r="AM22" s="1468"/>
      <c r="AN22" s="1468"/>
      <c r="AO22" s="1468"/>
      <c r="AP22" s="1468"/>
      <c r="AQ22" s="1468"/>
      <c r="AR22" s="1468"/>
    </row>
    <row r="23" spans="1:44" s="1469" customFormat="1" ht="27.75" customHeight="1" x14ac:dyDescent="0.3">
      <c r="A23" s="1997" t="s">
        <v>359</v>
      </c>
      <c r="B23" s="266" t="s">
        <v>143</v>
      </c>
      <c r="C23" s="336">
        <v>5</v>
      </c>
      <c r="D23" s="336">
        <v>11</v>
      </c>
      <c r="E23" s="336">
        <v>14</v>
      </c>
      <c r="F23" s="336">
        <v>12</v>
      </c>
      <c r="G23" s="336">
        <v>23</v>
      </c>
      <c r="H23" s="336">
        <v>31</v>
      </c>
      <c r="I23" s="336">
        <v>20</v>
      </c>
      <c r="J23" s="336">
        <v>27</v>
      </c>
      <c r="K23" s="336" t="s">
        <v>73</v>
      </c>
      <c r="L23" s="1467" t="s">
        <v>73</v>
      </c>
      <c r="M23" s="1468"/>
      <c r="N23" s="1468"/>
      <c r="O23" s="1468"/>
      <c r="P23" s="1468"/>
      <c r="Q23" s="1468"/>
      <c r="R23" s="1468"/>
      <c r="S23" s="1468"/>
      <c r="T23" s="1468"/>
      <c r="U23" s="1468"/>
      <c r="V23" s="1468"/>
      <c r="W23" s="1468"/>
      <c r="X23" s="1468"/>
      <c r="Y23" s="1468"/>
      <c r="Z23" s="1468"/>
      <c r="AA23" s="1468"/>
      <c r="AB23" s="1468"/>
      <c r="AC23" s="1468"/>
      <c r="AD23" s="1468"/>
      <c r="AE23" s="1468"/>
      <c r="AF23" s="1468"/>
      <c r="AG23" s="1468"/>
      <c r="AH23" s="1468"/>
      <c r="AI23" s="1468"/>
      <c r="AJ23" s="1468"/>
      <c r="AK23" s="1468"/>
      <c r="AL23" s="1468"/>
      <c r="AM23" s="1468"/>
      <c r="AN23" s="1468"/>
      <c r="AO23" s="1468"/>
      <c r="AP23" s="1468"/>
      <c r="AQ23" s="1468"/>
      <c r="AR23" s="1468"/>
    </row>
    <row r="24" spans="1:44" s="1470" customFormat="1" ht="27.75" customHeight="1" x14ac:dyDescent="0.3">
      <c r="A24" s="1998"/>
      <c r="B24" s="217" t="s">
        <v>144</v>
      </c>
      <c r="C24" s="186">
        <v>4</v>
      </c>
      <c r="D24" s="186">
        <v>3</v>
      </c>
      <c r="E24" s="186">
        <v>8</v>
      </c>
      <c r="F24" s="186">
        <v>8</v>
      </c>
      <c r="G24" s="186">
        <v>16</v>
      </c>
      <c r="H24" s="186">
        <v>10</v>
      </c>
      <c r="I24" s="186">
        <v>8</v>
      </c>
      <c r="J24" s="186">
        <v>11</v>
      </c>
      <c r="K24" s="186" t="s">
        <v>73</v>
      </c>
      <c r="L24" s="338" t="s">
        <v>73</v>
      </c>
      <c r="M24" s="1468"/>
      <c r="N24" s="1468"/>
      <c r="O24" s="1468"/>
      <c r="P24" s="1468"/>
      <c r="Q24" s="1468"/>
      <c r="R24" s="1468"/>
      <c r="S24" s="1468"/>
      <c r="T24" s="1468"/>
      <c r="U24" s="1468"/>
      <c r="V24" s="1468"/>
      <c r="W24" s="1468"/>
      <c r="X24" s="1468"/>
      <c r="Y24" s="1468"/>
      <c r="Z24" s="1468"/>
      <c r="AA24" s="1468"/>
      <c r="AB24" s="1468"/>
      <c r="AC24" s="1468"/>
      <c r="AD24" s="1468"/>
      <c r="AE24" s="1468"/>
      <c r="AF24" s="1468"/>
      <c r="AG24" s="1468"/>
      <c r="AH24" s="1468"/>
      <c r="AI24" s="1468"/>
      <c r="AJ24" s="1468"/>
      <c r="AK24" s="1468"/>
      <c r="AL24" s="1468"/>
      <c r="AM24" s="1468"/>
      <c r="AN24" s="1468"/>
      <c r="AO24" s="1468"/>
      <c r="AP24" s="1468"/>
      <c r="AQ24" s="1468"/>
      <c r="AR24" s="1468"/>
    </row>
    <row r="25" spans="1:44" s="1472" customFormat="1" ht="27.75" customHeight="1" x14ac:dyDescent="0.3">
      <c r="A25" s="1999"/>
      <c r="B25" s="267" t="s">
        <v>93</v>
      </c>
      <c r="C25" s="339">
        <v>1</v>
      </c>
      <c r="D25" s="339">
        <v>8</v>
      </c>
      <c r="E25" s="339">
        <v>6</v>
      </c>
      <c r="F25" s="339">
        <v>4</v>
      </c>
      <c r="G25" s="339">
        <v>7</v>
      </c>
      <c r="H25" s="339">
        <v>21</v>
      </c>
      <c r="I25" s="339">
        <v>12</v>
      </c>
      <c r="J25" s="339">
        <v>16</v>
      </c>
      <c r="K25" s="339" t="s">
        <v>73</v>
      </c>
      <c r="L25" s="1471" t="s">
        <v>73</v>
      </c>
      <c r="M25" s="1468"/>
      <c r="N25" s="1468"/>
      <c r="O25" s="1468"/>
      <c r="P25" s="1468"/>
      <c r="Q25" s="1468"/>
      <c r="R25" s="1468"/>
      <c r="S25" s="1468"/>
      <c r="T25" s="1468"/>
      <c r="U25" s="1468"/>
      <c r="V25" s="1468"/>
      <c r="W25" s="1468"/>
      <c r="X25" s="1468"/>
      <c r="Y25" s="1468"/>
      <c r="Z25" s="1468"/>
      <c r="AA25" s="1468"/>
      <c r="AB25" s="1468"/>
      <c r="AC25" s="1468"/>
      <c r="AD25" s="1468"/>
      <c r="AE25" s="1468"/>
      <c r="AF25" s="1468"/>
      <c r="AG25" s="1468"/>
      <c r="AH25" s="1468"/>
      <c r="AI25" s="1468"/>
      <c r="AJ25" s="1468"/>
      <c r="AK25" s="1468"/>
      <c r="AL25" s="1468"/>
      <c r="AM25" s="1468"/>
      <c r="AN25" s="1468"/>
      <c r="AO25" s="1468"/>
      <c r="AP25" s="1468"/>
      <c r="AQ25" s="1468"/>
      <c r="AR25" s="1468"/>
    </row>
    <row r="26" spans="1:44" s="1469" customFormat="1" ht="27.75" customHeight="1" x14ac:dyDescent="0.3">
      <c r="A26" s="1997" t="s">
        <v>339</v>
      </c>
      <c r="B26" s="266" t="s">
        <v>143</v>
      </c>
      <c r="C26" s="336" t="s">
        <v>73</v>
      </c>
      <c r="D26" s="336">
        <v>3</v>
      </c>
      <c r="E26" s="336">
        <v>3</v>
      </c>
      <c r="F26" s="336">
        <v>7</v>
      </c>
      <c r="G26" s="336">
        <v>3</v>
      </c>
      <c r="H26" s="336">
        <v>5</v>
      </c>
      <c r="I26" s="336">
        <v>3</v>
      </c>
      <c r="J26" s="336">
        <v>3</v>
      </c>
      <c r="K26" s="336" t="s">
        <v>73</v>
      </c>
      <c r="L26" s="1467" t="s">
        <v>73</v>
      </c>
      <c r="M26" s="1468"/>
      <c r="N26" s="1468"/>
      <c r="O26" s="1468"/>
      <c r="P26" s="1468"/>
      <c r="Q26" s="1468"/>
      <c r="R26" s="1468"/>
      <c r="S26" s="1468"/>
      <c r="T26" s="1468"/>
      <c r="U26" s="1468"/>
      <c r="V26" s="1468"/>
      <c r="W26" s="1468"/>
      <c r="X26" s="1468"/>
      <c r="Y26" s="1468"/>
      <c r="Z26" s="1468"/>
      <c r="AA26" s="1468"/>
      <c r="AB26" s="1468"/>
      <c r="AC26" s="1468"/>
      <c r="AD26" s="1468"/>
      <c r="AE26" s="1468"/>
      <c r="AF26" s="1468"/>
      <c r="AG26" s="1468"/>
      <c r="AH26" s="1468"/>
      <c r="AI26" s="1468"/>
      <c r="AJ26" s="1468"/>
      <c r="AK26" s="1468"/>
      <c r="AL26" s="1468"/>
      <c r="AM26" s="1468"/>
      <c r="AN26" s="1468"/>
      <c r="AO26" s="1468"/>
      <c r="AP26" s="1468"/>
      <c r="AQ26" s="1468"/>
      <c r="AR26" s="1468"/>
    </row>
    <row r="27" spans="1:44" s="1470" customFormat="1" ht="27.75" customHeight="1" x14ac:dyDescent="0.3">
      <c r="A27" s="1998"/>
      <c r="B27" s="217" t="s">
        <v>144</v>
      </c>
      <c r="C27" s="186" t="s">
        <v>73</v>
      </c>
      <c r="D27" s="186">
        <v>1</v>
      </c>
      <c r="E27" s="186">
        <v>3</v>
      </c>
      <c r="F27" s="186">
        <v>6</v>
      </c>
      <c r="G27" s="186">
        <v>2</v>
      </c>
      <c r="H27" s="186">
        <v>5</v>
      </c>
      <c r="I27" s="186">
        <v>3</v>
      </c>
      <c r="J27" s="186">
        <v>3</v>
      </c>
      <c r="K27" s="186" t="s">
        <v>73</v>
      </c>
      <c r="L27" s="338" t="s">
        <v>73</v>
      </c>
      <c r="M27" s="1468"/>
      <c r="N27" s="1468"/>
      <c r="O27" s="1468"/>
      <c r="P27" s="1468"/>
      <c r="Q27" s="1468"/>
      <c r="R27" s="1468"/>
      <c r="S27" s="1468"/>
      <c r="T27" s="1468"/>
      <c r="U27" s="1468"/>
      <c r="V27" s="1468"/>
      <c r="W27" s="1468"/>
      <c r="X27" s="1468"/>
      <c r="Y27" s="1468"/>
      <c r="Z27" s="1468"/>
      <c r="AA27" s="1468"/>
      <c r="AB27" s="1468"/>
      <c r="AC27" s="1468"/>
      <c r="AD27" s="1468"/>
      <c r="AE27" s="1468"/>
      <c r="AF27" s="1468"/>
      <c r="AG27" s="1468"/>
      <c r="AH27" s="1468"/>
      <c r="AI27" s="1468"/>
      <c r="AJ27" s="1468"/>
      <c r="AK27" s="1468"/>
      <c r="AL27" s="1468"/>
      <c r="AM27" s="1468"/>
      <c r="AN27" s="1468"/>
      <c r="AO27" s="1468"/>
      <c r="AP27" s="1468"/>
      <c r="AQ27" s="1468"/>
      <c r="AR27" s="1468"/>
    </row>
    <row r="28" spans="1:44" s="1472" customFormat="1" ht="27.75" customHeight="1" x14ac:dyDescent="0.3">
      <c r="A28" s="1999"/>
      <c r="B28" s="267" t="s">
        <v>93</v>
      </c>
      <c r="C28" s="339" t="s">
        <v>73</v>
      </c>
      <c r="D28" s="339">
        <v>2</v>
      </c>
      <c r="E28" s="339" t="s">
        <v>73</v>
      </c>
      <c r="F28" s="339">
        <v>1</v>
      </c>
      <c r="G28" s="339">
        <v>1</v>
      </c>
      <c r="H28" s="339" t="s">
        <v>73</v>
      </c>
      <c r="I28" s="339" t="s">
        <v>73</v>
      </c>
      <c r="J28" s="339" t="s">
        <v>73</v>
      </c>
      <c r="K28" s="339" t="s">
        <v>73</v>
      </c>
      <c r="L28" s="1471" t="s">
        <v>73</v>
      </c>
      <c r="M28" s="1468"/>
      <c r="N28" s="1468"/>
      <c r="O28" s="1468"/>
      <c r="P28" s="1468"/>
      <c r="Q28" s="1468"/>
      <c r="R28" s="1468"/>
      <c r="S28" s="1468"/>
      <c r="T28" s="1468"/>
      <c r="U28" s="1468"/>
      <c r="V28" s="1468"/>
      <c r="W28" s="1468"/>
      <c r="X28" s="1468"/>
      <c r="Y28" s="1468"/>
      <c r="Z28" s="1468"/>
      <c r="AA28" s="1468"/>
      <c r="AB28" s="1468"/>
      <c r="AC28" s="1468"/>
      <c r="AD28" s="1468"/>
      <c r="AE28" s="1468"/>
      <c r="AF28" s="1468"/>
      <c r="AG28" s="1468"/>
      <c r="AH28" s="1468"/>
      <c r="AI28" s="1468"/>
      <c r="AJ28" s="1468"/>
      <c r="AK28" s="1468"/>
      <c r="AL28" s="1468"/>
      <c r="AM28" s="1468"/>
      <c r="AN28" s="1468"/>
      <c r="AO28" s="1468"/>
      <c r="AP28" s="1468"/>
      <c r="AQ28" s="1468"/>
      <c r="AR28" s="1468"/>
    </row>
    <row r="29" spans="1:44" s="1469" customFormat="1" ht="27.75" customHeight="1" x14ac:dyDescent="0.3">
      <c r="A29" s="1997" t="s">
        <v>360</v>
      </c>
      <c r="B29" s="266" t="s">
        <v>143</v>
      </c>
      <c r="C29" s="336">
        <v>15</v>
      </c>
      <c r="D29" s="336">
        <v>17</v>
      </c>
      <c r="E29" s="336">
        <v>21</v>
      </c>
      <c r="F29" s="336">
        <v>32</v>
      </c>
      <c r="G29" s="336">
        <v>44</v>
      </c>
      <c r="H29" s="336">
        <v>44</v>
      </c>
      <c r="I29" s="336">
        <v>23</v>
      </c>
      <c r="J29" s="336">
        <v>38</v>
      </c>
      <c r="K29" s="336" t="s">
        <v>73</v>
      </c>
      <c r="L29" s="1467" t="s">
        <v>73</v>
      </c>
      <c r="M29" s="1468"/>
      <c r="N29" s="1468"/>
      <c r="O29" s="1468"/>
      <c r="P29" s="1468"/>
      <c r="Q29" s="1468"/>
      <c r="R29" s="1468"/>
      <c r="S29" s="1468"/>
      <c r="T29" s="1468"/>
      <c r="U29" s="1468"/>
      <c r="V29" s="1468"/>
      <c r="W29" s="1468"/>
      <c r="X29" s="1468"/>
      <c r="Y29" s="1468"/>
      <c r="Z29" s="1468"/>
      <c r="AA29" s="1468"/>
      <c r="AB29" s="1468"/>
      <c r="AC29" s="1468"/>
      <c r="AD29" s="1468"/>
      <c r="AE29" s="1468"/>
      <c r="AF29" s="1468"/>
      <c r="AG29" s="1468"/>
      <c r="AH29" s="1468"/>
      <c r="AI29" s="1468"/>
      <c r="AJ29" s="1468"/>
      <c r="AK29" s="1468"/>
      <c r="AL29" s="1468"/>
      <c r="AM29" s="1468"/>
      <c r="AN29" s="1468"/>
      <c r="AO29" s="1468"/>
      <c r="AP29" s="1468"/>
      <c r="AQ29" s="1468"/>
      <c r="AR29" s="1468"/>
    </row>
    <row r="30" spans="1:44" s="1470" customFormat="1" ht="27.75" customHeight="1" x14ac:dyDescent="0.3">
      <c r="A30" s="1998"/>
      <c r="B30" s="217" t="s">
        <v>144</v>
      </c>
      <c r="C30" s="186">
        <v>12</v>
      </c>
      <c r="D30" s="186">
        <v>8</v>
      </c>
      <c r="E30" s="186">
        <v>15</v>
      </c>
      <c r="F30" s="186">
        <v>20</v>
      </c>
      <c r="G30" s="186">
        <v>30</v>
      </c>
      <c r="H30" s="186">
        <v>30</v>
      </c>
      <c r="I30" s="186">
        <v>14</v>
      </c>
      <c r="J30" s="186">
        <v>25</v>
      </c>
      <c r="K30" s="186" t="s">
        <v>73</v>
      </c>
      <c r="L30" s="338" t="s">
        <v>73</v>
      </c>
      <c r="M30" s="1468"/>
      <c r="N30" s="1468"/>
      <c r="O30" s="1468"/>
      <c r="P30" s="1468"/>
      <c r="Q30" s="1468"/>
      <c r="R30" s="1468"/>
      <c r="S30" s="1468"/>
      <c r="T30" s="1468"/>
      <c r="U30" s="1468"/>
      <c r="V30" s="1468"/>
      <c r="W30" s="1468"/>
      <c r="X30" s="1468"/>
      <c r="Y30" s="1468"/>
      <c r="Z30" s="1468"/>
      <c r="AA30" s="1468"/>
      <c r="AB30" s="1468"/>
      <c r="AC30" s="1468"/>
      <c r="AD30" s="1468"/>
      <c r="AE30" s="1468"/>
      <c r="AF30" s="1468"/>
      <c r="AG30" s="1468"/>
      <c r="AH30" s="1468"/>
      <c r="AI30" s="1468"/>
      <c r="AJ30" s="1468"/>
      <c r="AK30" s="1468"/>
      <c r="AL30" s="1468"/>
      <c r="AM30" s="1468"/>
      <c r="AN30" s="1468"/>
      <c r="AO30" s="1468"/>
      <c r="AP30" s="1468"/>
      <c r="AQ30" s="1468"/>
      <c r="AR30" s="1468"/>
    </row>
    <row r="31" spans="1:44" s="1472" customFormat="1" ht="27.75" customHeight="1" x14ac:dyDescent="0.3">
      <c r="A31" s="1999"/>
      <c r="B31" s="267" t="s">
        <v>93</v>
      </c>
      <c r="C31" s="339">
        <v>3</v>
      </c>
      <c r="D31" s="339">
        <v>9</v>
      </c>
      <c r="E31" s="339">
        <v>6</v>
      </c>
      <c r="F31" s="339">
        <v>12</v>
      </c>
      <c r="G31" s="339">
        <v>14</v>
      </c>
      <c r="H31" s="339">
        <v>14</v>
      </c>
      <c r="I31" s="339">
        <v>9</v>
      </c>
      <c r="J31" s="339">
        <v>13</v>
      </c>
      <c r="K31" s="339" t="s">
        <v>73</v>
      </c>
      <c r="L31" s="1471" t="s">
        <v>73</v>
      </c>
      <c r="M31" s="1468"/>
      <c r="N31" s="1468"/>
      <c r="O31" s="1468"/>
      <c r="P31" s="1468"/>
      <c r="Q31" s="1468"/>
      <c r="R31" s="1468"/>
      <c r="S31" s="1468"/>
      <c r="T31" s="1468"/>
      <c r="U31" s="1468"/>
      <c r="V31" s="1468"/>
      <c r="W31" s="1468"/>
      <c r="X31" s="1468"/>
      <c r="Y31" s="1468"/>
      <c r="Z31" s="1468"/>
      <c r="AA31" s="1468"/>
      <c r="AB31" s="1468"/>
      <c r="AC31" s="1468"/>
      <c r="AD31" s="1468"/>
      <c r="AE31" s="1468"/>
      <c r="AF31" s="1468"/>
      <c r="AG31" s="1468"/>
      <c r="AH31" s="1468"/>
      <c r="AI31" s="1468"/>
      <c r="AJ31" s="1468"/>
      <c r="AK31" s="1468"/>
      <c r="AL31" s="1468"/>
      <c r="AM31" s="1468"/>
      <c r="AN31" s="1468"/>
      <c r="AO31" s="1468"/>
      <c r="AP31" s="1468"/>
      <c r="AQ31" s="1468"/>
      <c r="AR31" s="1468"/>
    </row>
    <row r="32" spans="1:44" s="1469" customFormat="1" ht="27.75" customHeight="1" x14ac:dyDescent="0.3">
      <c r="A32" s="1997" t="s">
        <v>361</v>
      </c>
      <c r="B32" s="266" t="s">
        <v>143</v>
      </c>
      <c r="C32" s="336">
        <v>8</v>
      </c>
      <c r="D32" s="336">
        <v>4</v>
      </c>
      <c r="E32" s="336">
        <v>6</v>
      </c>
      <c r="F32" s="336">
        <v>10</v>
      </c>
      <c r="G32" s="336">
        <v>9</v>
      </c>
      <c r="H32" s="336">
        <v>9</v>
      </c>
      <c r="I32" s="336">
        <v>6</v>
      </c>
      <c r="J32" s="336">
        <v>5</v>
      </c>
      <c r="K32" s="336" t="s">
        <v>73</v>
      </c>
      <c r="L32" s="1467" t="s">
        <v>73</v>
      </c>
      <c r="M32" s="1468"/>
      <c r="N32" s="1468"/>
      <c r="O32" s="1468"/>
      <c r="P32" s="1468"/>
      <c r="Q32" s="1468"/>
      <c r="R32" s="1468"/>
      <c r="S32" s="1468"/>
      <c r="T32" s="1468"/>
      <c r="U32" s="1468"/>
      <c r="V32" s="1468"/>
      <c r="W32" s="1468"/>
      <c r="X32" s="1468"/>
      <c r="Y32" s="1468"/>
      <c r="Z32" s="1468"/>
      <c r="AA32" s="1468"/>
      <c r="AB32" s="1468"/>
      <c r="AC32" s="1468"/>
      <c r="AD32" s="1468"/>
      <c r="AE32" s="1468"/>
      <c r="AF32" s="1468"/>
      <c r="AG32" s="1468"/>
      <c r="AH32" s="1468"/>
      <c r="AI32" s="1468"/>
      <c r="AJ32" s="1468"/>
      <c r="AK32" s="1468"/>
      <c r="AL32" s="1468"/>
      <c r="AM32" s="1468"/>
      <c r="AN32" s="1468"/>
      <c r="AO32" s="1468"/>
      <c r="AP32" s="1468"/>
      <c r="AQ32" s="1468"/>
      <c r="AR32" s="1468"/>
    </row>
    <row r="33" spans="1:44" s="1472" customFormat="1" ht="27.75" customHeight="1" x14ac:dyDescent="0.3">
      <c r="A33" s="1999"/>
      <c r="B33" s="267" t="s">
        <v>93</v>
      </c>
      <c r="C33" s="339">
        <v>8</v>
      </c>
      <c r="D33" s="339">
        <v>4</v>
      </c>
      <c r="E33" s="339">
        <v>6</v>
      </c>
      <c r="F33" s="339">
        <v>10</v>
      </c>
      <c r="G33" s="339">
        <v>9</v>
      </c>
      <c r="H33" s="339">
        <v>9</v>
      </c>
      <c r="I33" s="339">
        <v>6</v>
      </c>
      <c r="J33" s="339">
        <v>5</v>
      </c>
      <c r="K33" s="339" t="s">
        <v>73</v>
      </c>
      <c r="L33" s="1471" t="s">
        <v>73</v>
      </c>
      <c r="M33" s="1468"/>
      <c r="N33" s="1468"/>
      <c r="O33" s="1468"/>
      <c r="P33" s="1468"/>
      <c r="Q33" s="1468"/>
      <c r="R33" s="1468"/>
      <c r="S33" s="1468"/>
      <c r="T33" s="1468"/>
      <c r="U33" s="1468"/>
      <c r="V33" s="1468"/>
      <c r="W33" s="1468"/>
      <c r="X33" s="1468"/>
      <c r="Y33" s="1468"/>
      <c r="Z33" s="1468"/>
      <c r="AA33" s="1468"/>
      <c r="AB33" s="1468"/>
      <c r="AC33" s="1468"/>
      <c r="AD33" s="1468"/>
      <c r="AE33" s="1468"/>
      <c r="AF33" s="1468"/>
      <c r="AG33" s="1468"/>
      <c r="AH33" s="1468"/>
      <c r="AI33" s="1468"/>
      <c r="AJ33" s="1468"/>
      <c r="AK33" s="1468"/>
      <c r="AL33" s="1468"/>
      <c r="AM33" s="1468"/>
      <c r="AN33" s="1468"/>
      <c r="AO33" s="1468"/>
      <c r="AP33" s="1468"/>
      <c r="AQ33" s="1468"/>
      <c r="AR33" s="1468"/>
    </row>
    <row r="34" spans="1:44" s="1475" customFormat="1" ht="27.75" customHeight="1" x14ac:dyDescent="0.3">
      <c r="A34" s="2012" t="s">
        <v>342</v>
      </c>
      <c r="B34" s="1473" t="s">
        <v>143</v>
      </c>
      <c r="C34" s="1474">
        <v>14</v>
      </c>
      <c r="D34" s="1474">
        <v>12</v>
      </c>
      <c r="E34" s="1474">
        <v>11</v>
      </c>
      <c r="F34" s="1474">
        <v>13</v>
      </c>
      <c r="G34" s="1474">
        <v>10</v>
      </c>
      <c r="H34" s="1474">
        <v>11</v>
      </c>
      <c r="I34" s="1474">
        <v>7</v>
      </c>
      <c r="J34" s="1474">
        <v>10</v>
      </c>
      <c r="K34" s="1474" t="s">
        <v>73</v>
      </c>
      <c r="L34" s="645" t="s">
        <v>73</v>
      </c>
      <c r="M34" s="1468"/>
      <c r="N34" s="1468"/>
      <c r="O34" s="1468"/>
      <c r="P34" s="1468"/>
      <c r="Q34" s="1468"/>
      <c r="R34" s="1468"/>
      <c r="S34" s="1468"/>
      <c r="T34" s="1468"/>
      <c r="U34" s="1468"/>
      <c r="V34" s="1468"/>
      <c r="W34" s="1468"/>
      <c r="X34" s="1468"/>
      <c r="Y34" s="1468"/>
      <c r="Z34" s="1468"/>
      <c r="AA34" s="1468"/>
      <c r="AB34" s="1468"/>
      <c r="AC34" s="1468"/>
      <c r="AD34" s="1468"/>
      <c r="AE34" s="1468"/>
      <c r="AF34" s="1468"/>
      <c r="AG34" s="1468"/>
      <c r="AH34" s="1468"/>
      <c r="AI34" s="1468"/>
      <c r="AJ34" s="1468"/>
      <c r="AK34" s="1468"/>
      <c r="AL34" s="1468"/>
      <c r="AM34" s="1468"/>
      <c r="AN34" s="1468"/>
      <c r="AO34" s="1468"/>
      <c r="AP34" s="1468"/>
      <c r="AQ34" s="1468"/>
      <c r="AR34" s="1468"/>
    </row>
    <row r="35" spans="1:44" s="1475" customFormat="1" ht="27.75" customHeight="1" x14ac:dyDescent="0.3">
      <c r="A35" s="2013"/>
      <c r="B35" s="267" t="s">
        <v>93</v>
      </c>
      <c r="C35" s="339">
        <v>14</v>
      </c>
      <c r="D35" s="339">
        <v>12</v>
      </c>
      <c r="E35" s="339">
        <v>11</v>
      </c>
      <c r="F35" s="339">
        <v>13</v>
      </c>
      <c r="G35" s="339">
        <v>10</v>
      </c>
      <c r="H35" s="339">
        <v>11</v>
      </c>
      <c r="I35" s="339">
        <v>7</v>
      </c>
      <c r="J35" s="339">
        <v>10</v>
      </c>
      <c r="K35" s="339" t="s">
        <v>73</v>
      </c>
      <c r="L35" s="646" t="s">
        <v>73</v>
      </c>
      <c r="M35" s="1468"/>
      <c r="N35" s="1468"/>
      <c r="O35" s="1468"/>
      <c r="P35" s="1468"/>
      <c r="Q35" s="1468"/>
      <c r="R35" s="1468"/>
      <c r="S35" s="1468"/>
      <c r="T35" s="1468"/>
      <c r="U35" s="1468"/>
      <c r="V35" s="1468"/>
      <c r="W35" s="1468"/>
      <c r="X35" s="1468"/>
      <c r="Y35" s="1468"/>
      <c r="Z35" s="1468"/>
      <c r="AA35" s="1468"/>
      <c r="AB35" s="1468"/>
      <c r="AC35" s="1468"/>
      <c r="AD35" s="1468"/>
      <c r="AE35" s="1468"/>
      <c r="AF35" s="1468"/>
      <c r="AG35" s="1468"/>
      <c r="AH35" s="1468"/>
      <c r="AI35" s="1468"/>
      <c r="AJ35" s="1468"/>
      <c r="AK35" s="1468"/>
      <c r="AL35" s="1468"/>
      <c r="AM35" s="1468"/>
      <c r="AN35" s="1468"/>
      <c r="AO35" s="1468"/>
      <c r="AP35" s="1468"/>
      <c r="AQ35" s="1468"/>
      <c r="AR35" s="1468"/>
    </row>
    <row r="36" spans="1:44" s="1475" customFormat="1" ht="27.75" customHeight="1" x14ac:dyDescent="0.3">
      <c r="A36" s="2014" t="s">
        <v>772</v>
      </c>
      <c r="B36" s="2014"/>
      <c r="C36" s="2014"/>
      <c r="D36" s="2014"/>
      <c r="E36" s="2014"/>
      <c r="F36" s="2014"/>
      <c r="G36" s="2014"/>
      <c r="H36" s="2014"/>
      <c r="I36" s="2014"/>
      <c r="J36" s="2014"/>
      <c r="K36" s="2014"/>
      <c r="L36" s="2014"/>
      <c r="M36" s="1468"/>
      <c r="N36" s="1468"/>
      <c r="O36" s="1468"/>
      <c r="P36" s="1468"/>
      <c r="Q36" s="1468"/>
      <c r="R36" s="1468"/>
      <c r="S36" s="1468"/>
      <c r="T36" s="1468"/>
      <c r="U36" s="1468"/>
      <c r="V36" s="1468"/>
      <c r="W36" s="1468"/>
      <c r="X36" s="1468"/>
      <c r="Y36" s="1468"/>
      <c r="Z36" s="1468"/>
      <c r="AA36" s="1468"/>
      <c r="AB36" s="1468"/>
      <c r="AC36" s="1468"/>
      <c r="AD36" s="1468"/>
      <c r="AE36" s="1468"/>
      <c r="AF36" s="1468"/>
      <c r="AG36" s="1468"/>
      <c r="AH36" s="1468"/>
      <c r="AI36" s="1468"/>
      <c r="AJ36" s="1468"/>
      <c r="AK36" s="1468"/>
      <c r="AL36" s="1468"/>
      <c r="AM36" s="1468"/>
      <c r="AN36" s="1468"/>
      <c r="AO36" s="1468"/>
      <c r="AP36" s="1468"/>
      <c r="AQ36" s="1468"/>
      <c r="AR36" s="1468"/>
    </row>
    <row r="37" spans="1:44" s="1475" customFormat="1" ht="27.75" customHeight="1" thickBot="1" x14ac:dyDescent="0.35">
      <c r="A37" s="1476"/>
      <c r="B37" s="367"/>
      <c r="C37" s="1477"/>
      <c r="D37" s="1477"/>
      <c r="E37" s="1477"/>
      <c r="F37" s="1477"/>
      <c r="G37" s="1477"/>
      <c r="H37" s="1477"/>
      <c r="I37" s="1477"/>
      <c r="J37" s="1477"/>
      <c r="K37" s="1477"/>
      <c r="L37" s="1477"/>
      <c r="M37" s="1468"/>
      <c r="N37" s="1468"/>
      <c r="O37" s="1468"/>
      <c r="P37" s="1468"/>
      <c r="Q37" s="1468"/>
      <c r="R37" s="1468"/>
      <c r="S37" s="1468"/>
      <c r="T37" s="1468"/>
      <c r="U37" s="1468"/>
      <c r="V37" s="1468"/>
      <c r="W37" s="1468"/>
      <c r="X37" s="1468"/>
      <c r="Y37" s="1468"/>
      <c r="Z37" s="1468"/>
      <c r="AA37" s="1468"/>
      <c r="AB37" s="1468"/>
      <c r="AC37" s="1468"/>
      <c r="AD37" s="1468"/>
      <c r="AE37" s="1468"/>
      <c r="AF37" s="1468"/>
      <c r="AG37" s="1468"/>
      <c r="AH37" s="1468"/>
      <c r="AI37" s="1468"/>
      <c r="AJ37" s="1468"/>
      <c r="AK37" s="1468"/>
      <c r="AL37" s="1468"/>
      <c r="AM37" s="1468"/>
      <c r="AN37" s="1468"/>
      <c r="AO37" s="1468"/>
      <c r="AP37" s="1468"/>
      <c r="AQ37" s="1468"/>
      <c r="AR37" s="1468"/>
    </row>
    <row r="38" spans="1:44" s="1475" customFormat="1" ht="27.75" customHeight="1" x14ac:dyDescent="0.3">
      <c r="A38" s="1991" t="s">
        <v>330</v>
      </c>
      <c r="B38" s="1993" t="s">
        <v>134</v>
      </c>
      <c r="C38" s="2017" t="s">
        <v>351</v>
      </c>
      <c r="D38" s="2018"/>
      <c r="E38" s="2018"/>
      <c r="F38" s="2018"/>
      <c r="G38" s="2018"/>
      <c r="H38" s="2018"/>
      <c r="I38" s="2018"/>
      <c r="J38" s="2018"/>
      <c r="K38" s="2018"/>
      <c r="L38" s="2018"/>
      <c r="M38" s="1468"/>
      <c r="N38" s="1468"/>
      <c r="O38" s="1468"/>
      <c r="P38" s="1468"/>
      <c r="Q38" s="1468"/>
      <c r="R38" s="1468"/>
      <c r="S38" s="1468"/>
      <c r="T38" s="1468"/>
      <c r="U38" s="1468"/>
      <c r="V38" s="1468"/>
      <c r="W38" s="1468"/>
      <c r="X38" s="1468"/>
      <c r="Y38" s="1468"/>
      <c r="Z38" s="1468"/>
      <c r="AA38" s="1468"/>
      <c r="AB38" s="1468"/>
      <c r="AC38" s="1468"/>
      <c r="AD38" s="1468"/>
      <c r="AE38" s="1468"/>
      <c r="AF38" s="1468"/>
      <c r="AG38" s="1468"/>
      <c r="AH38" s="1468"/>
      <c r="AI38" s="1468"/>
      <c r="AJ38" s="1468"/>
      <c r="AK38" s="1468"/>
      <c r="AL38" s="1468"/>
      <c r="AM38" s="1468"/>
      <c r="AN38" s="1468"/>
      <c r="AO38" s="1468"/>
      <c r="AP38" s="1468"/>
      <c r="AQ38" s="1468"/>
      <c r="AR38" s="1468"/>
    </row>
    <row r="39" spans="1:44" s="1475" customFormat="1" ht="49.5" customHeight="1" thickBot="1" x14ac:dyDescent="0.35">
      <c r="A39" s="1992"/>
      <c r="B39" s="1994"/>
      <c r="C39" s="1395" t="s">
        <v>123</v>
      </c>
      <c r="D39" s="1395" t="s">
        <v>124</v>
      </c>
      <c r="E39" s="1395" t="s">
        <v>125</v>
      </c>
      <c r="F39" s="1395" t="s">
        <v>126</v>
      </c>
      <c r="G39" s="1395" t="s">
        <v>127</v>
      </c>
      <c r="H39" s="1395" t="s">
        <v>128</v>
      </c>
      <c r="I39" s="1395" t="s">
        <v>211</v>
      </c>
      <c r="J39" s="1395" t="s">
        <v>331</v>
      </c>
      <c r="K39" s="1465" t="s">
        <v>332</v>
      </c>
      <c r="L39" s="1466" t="s">
        <v>333</v>
      </c>
      <c r="M39" s="1468"/>
      <c r="N39" s="1468"/>
      <c r="O39" s="1468"/>
      <c r="P39" s="1468"/>
      <c r="Q39" s="1468"/>
      <c r="R39" s="1468"/>
      <c r="S39" s="1468"/>
      <c r="T39" s="1468"/>
      <c r="U39" s="1468"/>
      <c r="V39" s="1468"/>
      <c r="W39" s="1468"/>
      <c r="X39" s="1468"/>
      <c r="Y39" s="1468"/>
      <c r="Z39" s="1468"/>
      <c r="AA39" s="1468"/>
      <c r="AB39" s="1468"/>
      <c r="AC39" s="1468"/>
      <c r="AD39" s="1468"/>
      <c r="AE39" s="1468"/>
      <c r="AF39" s="1468"/>
      <c r="AG39" s="1468"/>
      <c r="AH39" s="1468"/>
      <c r="AI39" s="1468"/>
      <c r="AJ39" s="1468"/>
      <c r="AK39" s="1468"/>
      <c r="AL39" s="1468"/>
      <c r="AM39" s="1468"/>
      <c r="AN39" s="1468"/>
      <c r="AO39" s="1468"/>
      <c r="AP39" s="1468"/>
      <c r="AQ39" s="1468"/>
      <c r="AR39" s="1468"/>
    </row>
    <row r="40" spans="1:44" s="1470" customFormat="1" ht="27.75" customHeight="1" x14ac:dyDescent="0.3">
      <c r="A40" s="1998" t="s">
        <v>343</v>
      </c>
      <c r="B40" s="217" t="s">
        <v>143</v>
      </c>
      <c r="C40" s="186">
        <v>9</v>
      </c>
      <c r="D40" s="186">
        <v>9</v>
      </c>
      <c r="E40" s="186">
        <v>8</v>
      </c>
      <c r="F40" s="186">
        <v>3</v>
      </c>
      <c r="G40" s="186">
        <v>8</v>
      </c>
      <c r="H40" s="186">
        <v>6</v>
      </c>
      <c r="I40" s="186">
        <v>6</v>
      </c>
      <c r="J40" s="186">
        <v>3</v>
      </c>
      <c r="K40" s="186" t="s">
        <v>73</v>
      </c>
      <c r="L40" s="338" t="s">
        <v>73</v>
      </c>
      <c r="M40" s="1468"/>
      <c r="N40" s="1468"/>
      <c r="O40" s="1468"/>
      <c r="P40" s="1468"/>
      <c r="Q40" s="1468"/>
      <c r="R40" s="1468"/>
      <c r="S40" s="1468"/>
      <c r="T40" s="1468"/>
      <c r="U40" s="1468"/>
      <c r="V40" s="1468"/>
      <c r="W40" s="1468"/>
      <c r="X40" s="1468"/>
      <c r="Y40" s="1468"/>
      <c r="Z40" s="1468"/>
      <c r="AA40" s="1468"/>
      <c r="AB40" s="1468"/>
      <c r="AC40" s="1468"/>
      <c r="AD40" s="1468"/>
      <c r="AE40" s="1468"/>
      <c r="AF40" s="1468"/>
      <c r="AG40" s="1468"/>
      <c r="AH40" s="1468"/>
      <c r="AI40" s="1468"/>
      <c r="AJ40" s="1468"/>
      <c r="AK40" s="1468"/>
      <c r="AL40" s="1468"/>
      <c r="AM40" s="1468"/>
      <c r="AN40" s="1468"/>
      <c r="AO40" s="1468"/>
      <c r="AP40" s="1468"/>
      <c r="AQ40" s="1468"/>
      <c r="AR40" s="1468"/>
    </row>
    <row r="41" spans="1:44" s="1472" customFormat="1" ht="27.75" customHeight="1" x14ac:dyDescent="0.3">
      <c r="A41" s="1999"/>
      <c r="B41" s="267" t="s">
        <v>93</v>
      </c>
      <c r="C41" s="339">
        <v>9</v>
      </c>
      <c r="D41" s="339">
        <v>9</v>
      </c>
      <c r="E41" s="339">
        <v>8</v>
      </c>
      <c r="F41" s="339">
        <v>3</v>
      </c>
      <c r="G41" s="339">
        <v>8</v>
      </c>
      <c r="H41" s="339">
        <v>6</v>
      </c>
      <c r="I41" s="339">
        <v>6</v>
      </c>
      <c r="J41" s="339">
        <v>3</v>
      </c>
      <c r="K41" s="339" t="s">
        <v>73</v>
      </c>
      <c r="L41" s="1471" t="s">
        <v>73</v>
      </c>
      <c r="M41" s="1468"/>
      <c r="N41" s="1468"/>
      <c r="O41" s="1468"/>
      <c r="P41" s="1468"/>
      <c r="Q41" s="1468"/>
      <c r="R41" s="1468"/>
      <c r="S41" s="1468"/>
      <c r="T41" s="1468"/>
      <c r="U41" s="1468"/>
      <c r="V41" s="1468"/>
      <c r="W41" s="1468"/>
      <c r="X41" s="1468"/>
      <c r="Y41" s="1468"/>
      <c r="Z41" s="1468"/>
      <c r="AA41" s="1468"/>
      <c r="AB41" s="1468"/>
      <c r="AC41" s="1468"/>
      <c r="AD41" s="1468"/>
      <c r="AE41" s="1468"/>
      <c r="AF41" s="1468"/>
      <c r="AG41" s="1468"/>
      <c r="AH41" s="1468"/>
      <c r="AI41" s="1468"/>
      <c r="AJ41" s="1468"/>
      <c r="AK41" s="1468"/>
      <c r="AL41" s="1468"/>
      <c r="AM41" s="1468"/>
      <c r="AN41" s="1468"/>
      <c r="AO41" s="1468"/>
      <c r="AP41" s="1468"/>
      <c r="AQ41" s="1468"/>
      <c r="AR41" s="1468"/>
    </row>
    <row r="42" spans="1:44" s="1469" customFormat="1" ht="27.75" customHeight="1" x14ac:dyDescent="0.3">
      <c r="A42" s="1997" t="s">
        <v>209</v>
      </c>
      <c r="B42" s="266" t="s">
        <v>143</v>
      </c>
      <c r="C42" s="336">
        <v>24</v>
      </c>
      <c r="D42" s="336">
        <v>21</v>
      </c>
      <c r="E42" s="336">
        <v>23</v>
      </c>
      <c r="F42" s="336">
        <v>24</v>
      </c>
      <c r="G42" s="336">
        <v>24</v>
      </c>
      <c r="H42" s="336">
        <v>25</v>
      </c>
      <c r="I42" s="336">
        <v>13</v>
      </c>
      <c r="J42" s="336">
        <v>28</v>
      </c>
      <c r="K42" s="336" t="s">
        <v>73</v>
      </c>
      <c r="L42" s="1467" t="s">
        <v>73</v>
      </c>
      <c r="M42" s="1468"/>
      <c r="N42" s="1468"/>
      <c r="O42" s="1468"/>
      <c r="P42" s="1468"/>
      <c r="Q42" s="1468"/>
      <c r="R42" s="1468"/>
      <c r="S42" s="1468"/>
      <c r="T42" s="1468"/>
      <c r="U42" s="1468"/>
      <c r="V42" s="1468"/>
      <c r="W42" s="1468"/>
      <c r="X42" s="1468"/>
      <c r="Y42" s="1468"/>
      <c r="Z42" s="1468"/>
      <c r="AA42" s="1468"/>
      <c r="AB42" s="1468"/>
      <c r="AC42" s="1468"/>
      <c r="AD42" s="1468"/>
      <c r="AE42" s="1468"/>
      <c r="AF42" s="1468"/>
      <c r="AG42" s="1468"/>
      <c r="AH42" s="1468"/>
      <c r="AI42" s="1468"/>
      <c r="AJ42" s="1468"/>
      <c r="AK42" s="1468"/>
      <c r="AL42" s="1468"/>
      <c r="AM42" s="1468"/>
      <c r="AN42" s="1468"/>
      <c r="AO42" s="1468"/>
      <c r="AP42" s="1468"/>
      <c r="AQ42" s="1468"/>
      <c r="AR42" s="1468"/>
    </row>
    <row r="43" spans="1:44" s="1470" customFormat="1" ht="27.75" customHeight="1" x14ac:dyDescent="0.3">
      <c r="A43" s="1998"/>
      <c r="B43" s="217" t="s">
        <v>144</v>
      </c>
      <c r="C43" s="186" t="s">
        <v>73</v>
      </c>
      <c r="D43" s="186">
        <v>1</v>
      </c>
      <c r="E43" s="186" t="s">
        <v>73</v>
      </c>
      <c r="F43" s="186" t="s">
        <v>73</v>
      </c>
      <c r="G43" s="186">
        <v>1</v>
      </c>
      <c r="H43" s="186">
        <v>1</v>
      </c>
      <c r="I43" s="186">
        <v>1</v>
      </c>
      <c r="J43" s="186" t="s">
        <v>73</v>
      </c>
      <c r="K43" s="186" t="s">
        <v>73</v>
      </c>
      <c r="L43" s="338" t="s">
        <v>73</v>
      </c>
      <c r="M43" s="1468"/>
      <c r="N43" s="1468"/>
      <c r="O43" s="1468"/>
      <c r="P43" s="1468"/>
      <c r="Q43" s="1468"/>
      <c r="R43" s="1468"/>
      <c r="S43" s="1468"/>
      <c r="T43" s="1468"/>
      <c r="U43" s="1468"/>
      <c r="V43" s="1468"/>
      <c r="W43" s="1468"/>
      <c r="X43" s="1468"/>
      <c r="Y43" s="1468"/>
      <c r="Z43" s="1468"/>
      <c r="AA43" s="1468"/>
      <c r="AB43" s="1468"/>
      <c r="AC43" s="1468"/>
      <c r="AD43" s="1468"/>
      <c r="AE43" s="1468"/>
      <c r="AF43" s="1468"/>
      <c r="AG43" s="1468"/>
      <c r="AH43" s="1468"/>
      <c r="AI43" s="1468"/>
      <c r="AJ43" s="1468"/>
      <c r="AK43" s="1468"/>
      <c r="AL43" s="1468"/>
      <c r="AM43" s="1468"/>
      <c r="AN43" s="1468"/>
      <c r="AO43" s="1468"/>
      <c r="AP43" s="1468"/>
      <c r="AQ43" s="1468"/>
      <c r="AR43" s="1468"/>
    </row>
    <row r="44" spans="1:44" s="1472" customFormat="1" ht="27.75" customHeight="1" x14ac:dyDescent="0.3">
      <c r="A44" s="1999"/>
      <c r="B44" s="267" t="s">
        <v>93</v>
      </c>
      <c r="C44" s="339">
        <v>24</v>
      </c>
      <c r="D44" s="339">
        <v>20</v>
      </c>
      <c r="E44" s="339">
        <v>23</v>
      </c>
      <c r="F44" s="339">
        <v>24</v>
      </c>
      <c r="G44" s="339">
        <v>23</v>
      </c>
      <c r="H44" s="339">
        <v>24</v>
      </c>
      <c r="I44" s="339">
        <v>12</v>
      </c>
      <c r="J44" s="339">
        <v>28</v>
      </c>
      <c r="K44" s="339" t="s">
        <v>73</v>
      </c>
      <c r="L44" s="1471" t="s">
        <v>73</v>
      </c>
      <c r="M44" s="1468"/>
      <c r="N44" s="1468"/>
      <c r="O44" s="1468"/>
      <c r="P44" s="1468"/>
      <c r="Q44" s="1468"/>
      <c r="R44" s="1468"/>
      <c r="S44" s="1468"/>
      <c r="T44" s="1468"/>
      <c r="U44" s="1468"/>
      <c r="V44" s="1468"/>
      <c r="W44" s="1468"/>
      <c r="X44" s="1468"/>
      <c r="Y44" s="1468"/>
      <c r="Z44" s="1468"/>
      <c r="AA44" s="1468"/>
      <c r="AB44" s="1468"/>
      <c r="AC44" s="1468"/>
      <c r="AD44" s="1468"/>
      <c r="AE44" s="1468"/>
      <c r="AF44" s="1468"/>
      <c r="AG44" s="1468"/>
      <c r="AH44" s="1468"/>
      <c r="AI44" s="1468"/>
      <c r="AJ44" s="1468"/>
      <c r="AK44" s="1468"/>
      <c r="AL44" s="1468"/>
      <c r="AM44" s="1468"/>
      <c r="AN44" s="1468"/>
      <c r="AO44" s="1468"/>
      <c r="AP44" s="1468"/>
      <c r="AQ44" s="1468"/>
      <c r="AR44" s="1468"/>
    </row>
    <row r="45" spans="1:44" s="1469" customFormat="1" ht="27.75" customHeight="1" x14ac:dyDescent="0.3">
      <c r="A45" s="1997" t="s">
        <v>344</v>
      </c>
      <c r="B45" s="266" t="s">
        <v>143</v>
      </c>
      <c r="C45" s="336">
        <v>5</v>
      </c>
      <c r="D45" s="336">
        <v>6</v>
      </c>
      <c r="E45" s="336">
        <v>16</v>
      </c>
      <c r="F45" s="336">
        <v>24</v>
      </c>
      <c r="G45" s="336">
        <v>44</v>
      </c>
      <c r="H45" s="336">
        <v>58</v>
      </c>
      <c r="I45" s="336">
        <v>50</v>
      </c>
      <c r="J45" s="336">
        <v>89</v>
      </c>
      <c r="K45" s="336" t="s">
        <v>73</v>
      </c>
      <c r="L45" s="1467" t="s">
        <v>73</v>
      </c>
      <c r="M45" s="1468"/>
      <c r="N45" s="1468"/>
      <c r="O45" s="1468"/>
      <c r="P45" s="1468"/>
      <c r="Q45" s="1468"/>
      <c r="R45" s="1468"/>
      <c r="S45" s="1468"/>
      <c r="T45" s="1468"/>
      <c r="U45" s="1468"/>
      <c r="V45" s="1468"/>
      <c r="W45" s="1468"/>
      <c r="X45" s="1468"/>
      <c r="Y45" s="1468"/>
      <c r="Z45" s="1468"/>
      <c r="AA45" s="1468"/>
      <c r="AB45" s="1468"/>
      <c r="AC45" s="1468"/>
      <c r="AD45" s="1468"/>
      <c r="AE45" s="1468"/>
      <c r="AF45" s="1468"/>
      <c r="AG45" s="1468"/>
      <c r="AH45" s="1468"/>
      <c r="AI45" s="1468"/>
      <c r="AJ45" s="1468"/>
      <c r="AK45" s="1468"/>
      <c r="AL45" s="1468"/>
      <c r="AM45" s="1468"/>
      <c r="AN45" s="1468"/>
      <c r="AO45" s="1468"/>
      <c r="AP45" s="1468"/>
      <c r="AQ45" s="1468"/>
      <c r="AR45" s="1468"/>
    </row>
    <row r="46" spans="1:44" s="1472" customFormat="1" ht="27.75" customHeight="1" x14ac:dyDescent="0.3">
      <c r="A46" s="1999"/>
      <c r="B46" s="267" t="s">
        <v>144</v>
      </c>
      <c r="C46" s="339">
        <v>5</v>
      </c>
      <c r="D46" s="339">
        <v>6</v>
      </c>
      <c r="E46" s="339">
        <v>16</v>
      </c>
      <c r="F46" s="339">
        <v>24</v>
      </c>
      <c r="G46" s="339">
        <v>44</v>
      </c>
      <c r="H46" s="339">
        <v>58</v>
      </c>
      <c r="I46" s="339">
        <v>50</v>
      </c>
      <c r="J46" s="339">
        <v>89</v>
      </c>
      <c r="K46" s="339" t="s">
        <v>73</v>
      </c>
      <c r="L46" s="1471" t="s">
        <v>73</v>
      </c>
      <c r="M46" s="1468"/>
      <c r="N46" s="1468"/>
      <c r="O46" s="1468"/>
      <c r="P46" s="1468"/>
      <c r="Q46" s="1468"/>
      <c r="R46" s="1468"/>
      <c r="S46" s="1468"/>
      <c r="T46" s="1468"/>
      <c r="U46" s="1468"/>
      <c r="V46" s="1468"/>
      <c r="W46" s="1468"/>
      <c r="X46" s="1468"/>
      <c r="Y46" s="1468"/>
      <c r="Z46" s="1468"/>
      <c r="AA46" s="1468"/>
      <c r="AB46" s="1468"/>
      <c r="AC46" s="1468"/>
      <c r="AD46" s="1468"/>
      <c r="AE46" s="1468"/>
      <c r="AF46" s="1468"/>
      <c r="AG46" s="1468"/>
      <c r="AH46" s="1468"/>
      <c r="AI46" s="1468"/>
      <c r="AJ46" s="1468"/>
      <c r="AK46" s="1468"/>
      <c r="AL46" s="1468"/>
      <c r="AM46" s="1468"/>
      <c r="AN46" s="1468"/>
      <c r="AO46" s="1468"/>
      <c r="AP46" s="1468"/>
      <c r="AQ46" s="1468"/>
      <c r="AR46" s="1468"/>
    </row>
    <row r="47" spans="1:44" s="1469" customFormat="1" ht="27.75" customHeight="1" x14ac:dyDescent="0.3">
      <c r="A47" s="1997" t="s">
        <v>345</v>
      </c>
      <c r="B47" s="266" t="s">
        <v>143</v>
      </c>
      <c r="C47" s="336" t="s">
        <v>73</v>
      </c>
      <c r="D47" s="336">
        <v>1</v>
      </c>
      <c r="E47" s="336">
        <v>1</v>
      </c>
      <c r="F47" s="336">
        <v>4</v>
      </c>
      <c r="G47" s="336">
        <v>5</v>
      </c>
      <c r="H47" s="336">
        <v>3</v>
      </c>
      <c r="I47" s="336">
        <v>6</v>
      </c>
      <c r="J47" s="336">
        <v>9</v>
      </c>
      <c r="K47" s="336" t="s">
        <v>73</v>
      </c>
      <c r="L47" s="1467" t="s">
        <v>73</v>
      </c>
      <c r="M47" s="1468"/>
      <c r="N47" s="1468"/>
      <c r="O47" s="1468"/>
      <c r="P47" s="1468"/>
      <c r="Q47" s="1468"/>
      <c r="R47" s="1468"/>
      <c r="S47" s="1468"/>
      <c r="T47" s="1468"/>
      <c r="U47" s="1468"/>
      <c r="V47" s="1468"/>
      <c r="W47" s="1468"/>
      <c r="X47" s="1468"/>
      <c r="Y47" s="1468"/>
      <c r="Z47" s="1468"/>
      <c r="AA47" s="1468"/>
      <c r="AB47" s="1468"/>
      <c r="AC47" s="1468"/>
      <c r="AD47" s="1468"/>
      <c r="AE47" s="1468"/>
      <c r="AF47" s="1468"/>
      <c r="AG47" s="1468"/>
      <c r="AH47" s="1468"/>
      <c r="AI47" s="1468"/>
      <c r="AJ47" s="1468"/>
      <c r="AK47" s="1468"/>
      <c r="AL47" s="1468"/>
      <c r="AM47" s="1468"/>
      <c r="AN47" s="1468"/>
      <c r="AO47" s="1468"/>
      <c r="AP47" s="1468"/>
      <c r="AQ47" s="1468"/>
      <c r="AR47" s="1468"/>
    </row>
    <row r="48" spans="1:44" s="1470" customFormat="1" ht="27.75" customHeight="1" x14ac:dyDescent="0.3">
      <c r="A48" s="1998"/>
      <c r="B48" s="217" t="s">
        <v>144</v>
      </c>
      <c r="C48" s="186" t="s">
        <v>73</v>
      </c>
      <c r="D48" s="186" t="s">
        <v>73</v>
      </c>
      <c r="E48" s="186">
        <v>1</v>
      </c>
      <c r="F48" s="186">
        <v>1</v>
      </c>
      <c r="G48" s="186">
        <v>4</v>
      </c>
      <c r="H48" s="186">
        <v>2</v>
      </c>
      <c r="I48" s="186">
        <v>2</v>
      </c>
      <c r="J48" s="186">
        <v>8</v>
      </c>
      <c r="K48" s="186" t="s">
        <v>73</v>
      </c>
      <c r="L48" s="338" t="s">
        <v>73</v>
      </c>
      <c r="M48" s="1468"/>
      <c r="N48" s="1468"/>
      <c r="O48" s="1468"/>
      <c r="P48" s="1468"/>
      <c r="Q48" s="1468"/>
      <c r="R48" s="1468"/>
      <c r="S48" s="1468"/>
      <c r="T48" s="1468"/>
      <c r="U48" s="1468"/>
      <c r="V48" s="1468"/>
      <c r="W48" s="1468"/>
      <c r="X48" s="1468"/>
      <c r="Y48" s="1468"/>
      <c r="Z48" s="1468"/>
      <c r="AA48" s="1468"/>
      <c r="AB48" s="1468"/>
      <c r="AC48" s="1468"/>
      <c r="AD48" s="1468"/>
      <c r="AE48" s="1468"/>
      <c r="AF48" s="1468"/>
      <c r="AG48" s="1468"/>
      <c r="AH48" s="1468"/>
      <c r="AI48" s="1468"/>
      <c r="AJ48" s="1468"/>
      <c r="AK48" s="1468"/>
      <c r="AL48" s="1468"/>
      <c r="AM48" s="1468"/>
      <c r="AN48" s="1468"/>
      <c r="AO48" s="1468"/>
      <c r="AP48" s="1468"/>
      <c r="AQ48" s="1468"/>
      <c r="AR48" s="1468"/>
    </row>
    <row r="49" spans="1:44" s="1472" customFormat="1" ht="27.75" customHeight="1" x14ac:dyDescent="0.3">
      <c r="A49" s="1999"/>
      <c r="B49" s="267" t="s">
        <v>93</v>
      </c>
      <c r="C49" s="339" t="s">
        <v>73</v>
      </c>
      <c r="D49" s="339">
        <v>1</v>
      </c>
      <c r="E49" s="339" t="s">
        <v>73</v>
      </c>
      <c r="F49" s="339">
        <v>3</v>
      </c>
      <c r="G49" s="339">
        <v>1</v>
      </c>
      <c r="H49" s="339">
        <v>1</v>
      </c>
      <c r="I49" s="339">
        <v>4</v>
      </c>
      <c r="J49" s="339">
        <v>1</v>
      </c>
      <c r="K49" s="339" t="s">
        <v>73</v>
      </c>
      <c r="L49" s="1471" t="s">
        <v>73</v>
      </c>
      <c r="M49" s="1468"/>
      <c r="N49" s="1468"/>
      <c r="O49" s="1468"/>
      <c r="P49" s="1468"/>
      <c r="Q49" s="1468"/>
      <c r="R49" s="1468"/>
      <c r="S49" s="1468"/>
      <c r="T49" s="1468"/>
      <c r="U49" s="1468"/>
      <c r="V49" s="1468"/>
      <c r="W49" s="1468"/>
      <c r="X49" s="1468"/>
      <c r="Y49" s="1468"/>
      <c r="Z49" s="1468"/>
      <c r="AA49" s="1468"/>
      <c r="AB49" s="1468"/>
      <c r="AC49" s="1468"/>
      <c r="AD49" s="1468"/>
      <c r="AE49" s="1468"/>
      <c r="AF49" s="1468"/>
      <c r="AG49" s="1468"/>
      <c r="AH49" s="1468"/>
      <c r="AI49" s="1468"/>
      <c r="AJ49" s="1468"/>
      <c r="AK49" s="1468"/>
      <c r="AL49" s="1468"/>
      <c r="AM49" s="1468"/>
      <c r="AN49" s="1468"/>
      <c r="AO49" s="1468"/>
      <c r="AP49" s="1468"/>
      <c r="AQ49" s="1468"/>
      <c r="AR49" s="1468"/>
    </row>
    <row r="50" spans="1:44" s="1469" customFormat="1" ht="27.75" customHeight="1" x14ac:dyDescent="0.3">
      <c r="A50" s="1997" t="s">
        <v>362</v>
      </c>
      <c r="B50" s="266" t="s">
        <v>143</v>
      </c>
      <c r="C50" s="336">
        <v>4</v>
      </c>
      <c r="D50" s="336">
        <v>9</v>
      </c>
      <c r="E50" s="336">
        <v>11</v>
      </c>
      <c r="F50" s="336">
        <v>7</v>
      </c>
      <c r="G50" s="336">
        <v>5</v>
      </c>
      <c r="H50" s="336">
        <v>8</v>
      </c>
      <c r="I50" s="336">
        <v>5</v>
      </c>
      <c r="J50" s="336">
        <v>3</v>
      </c>
      <c r="K50" s="336" t="s">
        <v>73</v>
      </c>
      <c r="L50" s="1467" t="s">
        <v>73</v>
      </c>
      <c r="M50" s="1468"/>
      <c r="N50" s="1468"/>
      <c r="O50" s="1468"/>
      <c r="P50" s="1468"/>
      <c r="Q50" s="1468"/>
      <c r="R50" s="1468"/>
      <c r="S50" s="1468"/>
      <c r="T50" s="1468"/>
      <c r="U50" s="1468"/>
      <c r="V50" s="1468"/>
      <c r="W50" s="1468"/>
      <c r="X50" s="1468"/>
      <c r="Y50" s="1468"/>
      <c r="Z50" s="1468"/>
      <c r="AA50" s="1468"/>
      <c r="AB50" s="1468"/>
      <c r="AC50" s="1468"/>
      <c r="AD50" s="1468"/>
      <c r="AE50" s="1468"/>
      <c r="AF50" s="1468"/>
      <c r="AG50" s="1468"/>
      <c r="AH50" s="1468"/>
      <c r="AI50" s="1468"/>
      <c r="AJ50" s="1468"/>
      <c r="AK50" s="1468"/>
      <c r="AL50" s="1468"/>
      <c r="AM50" s="1468"/>
      <c r="AN50" s="1468"/>
      <c r="AO50" s="1468"/>
      <c r="AP50" s="1468"/>
      <c r="AQ50" s="1468"/>
      <c r="AR50" s="1468"/>
    </row>
    <row r="51" spans="1:44" s="1470" customFormat="1" ht="27.75" customHeight="1" x14ac:dyDescent="0.3">
      <c r="A51" s="1998"/>
      <c r="B51" s="217" t="s">
        <v>144</v>
      </c>
      <c r="C51" s="186">
        <v>2</v>
      </c>
      <c r="D51" s="186">
        <v>2</v>
      </c>
      <c r="E51" s="186">
        <v>7</v>
      </c>
      <c r="F51" s="186">
        <v>6</v>
      </c>
      <c r="G51" s="186">
        <v>3</v>
      </c>
      <c r="H51" s="186">
        <v>7</v>
      </c>
      <c r="I51" s="186">
        <v>3</v>
      </c>
      <c r="J51" s="186" t="s">
        <v>73</v>
      </c>
      <c r="K51" s="186" t="s">
        <v>73</v>
      </c>
      <c r="L51" s="338" t="s">
        <v>73</v>
      </c>
      <c r="M51" s="1468"/>
      <c r="N51" s="1468"/>
      <c r="O51" s="1468"/>
      <c r="P51" s="1468"/>
      <c r="Q51" s="1468"/>
      <c r="R51" s="1468"/>
      <c r="S51" s="1468"/>
      <c r="T51" s="1468"/>
      <c r="U51" s="1468"/>
      <c r="V51" s="1468"/>
      <c r="W51" s="1468"/>
      <c r="X51" s="1468"/>
      <c r="Y51" s="1468"/>
      <c r="Z51" s="1468"/>
      <c r="AA51" s="1468"/>
      <c r="AB51" s="1468"/>
      <c r="AC51" s="1468"/>
      <c r="AD51" s="1468"/>
      <c r="AE51" s="1468"/>
      <c r="AF51" s="1468"/>
      <c r="AG51" s="1468"/>
      <c r="AH51" s="1468"/>
      <c r="AI51" s="1468"/>
      <c r="AJ51" s="1468"/>
      <c r="AK51" s="1468"/>
      <c r="AL51" s="1468"/>
      <c r="AM51" s="1468"/>
      <c r="AN51" s="1468"/>
      <c r="AO51" s="1468"/>
      <c r="AP51" s="1468"/>
      <c r="AQ51" s="1468"/>
      <c r="AR51" s="1468"/>
    </row>
    <row r="52" spans="1:44" s="1472" customFormat="1" ht="27.75" customHeight="1" x14ac:dyDescent="0.3">
      <c r="A52" s="1999"/>
      <c r="B52" s="267" t="s">
        <v>93</v>
      </c>
      <c r="C52" s="339">
        <v>2</v>
      </c>
      <c r="D52" s="339">
        <v>7</v>
      </c>
      <c r="E52" s="339">
        <v>4</v>
      </c>
      <c r="F52" s="339">
        <v>1</v>
      </c>
      <c r="G52" s="339">
        <v>2</v>
      </c>
      <c r="H52" s="339">
        <v>1</v>
      </c>
      <c r="I52" s="339">
        <v>2</v>
      </c>
      <c r="J52" s="339">
        <v>3</v>
      </c>
      <c r="K52" s="339" t="s">
        <v>73</v>
      </c>
      <c r="L52" s="1471" t="s">
        <v>73</v>
      </c>
      <c r="M52" s="1468"/>
      <c r="N52" s="1468"/>
      <c r="O52" s="1468"/>
      <c r="P52" s="1468"/>
      <c r="Q52" s="1468"/>
      <c r="R52" s="1468"/>
      <c r="S52" s="1468"/>
      <c r="T52" s="1468"/>
      <c r="U52" s="1468"/>
      <c r="V52" s="1468"/>
      <c r="W52" s="1468"/>
      <c r="X52" s="1468"/>
      <c r="Y52" s="1468"/>
      <c r="Z52" s="1468"/>
      <c r="AA52" s="1468"/>
      <c r="AB52" s="1468"/>
      <c r="AC52" s="1468"/>
      <c r="AD52" s="1468"/>
      <c r="AE52" s="1468"/>
      <c r="AF52" s="1468"/>
      <c r="AG52" s="1468"/>
      <c r="AH52" s="1468"/>
      <c r="AI52" s="1468"/>
      <c r="AJ52" s="1468"/>
      <c r="AK52" s="1468"/>
      <c r="AL52" s="1468"/>
      <c r="AM52" s="1468"/>
      <c r="AN52" s="1468"/>
      <c r="AO52" s="1468"/>
      <c r="AP52" s="1468"/>
      <c r="AQ52" s="1468"/>
      <c r="AR52" s="1468"/>
    </row>
    <row r="53" spans="1:44" s="1469" customFormat="1" ht="27.75" customHeight="1" x14ac:dyDescent="0.3">
      <c r="A53" s="1997" t="s">
        <v>198</v>
      </c>
      <c r="B53" s="266" t="s">
        <v>143</v>
      </c>
      <c r="C53" s="336">
        <v>11</v>
      </c>
      <c r="D53" s="336">
        <v>15</v>
      </c>
      <c r="E53" s="336">
        <v>11</v>
      </c>
      <c r="F53" s="336">
        <v>13</v>
      </c>
      <c r="G53" s="336">
        <v>13</v>
      </c>
      <c r="H53" s="336">
        <v>12</v>
      </c>
      <c r="I53" s="336">
        <v>3</v>
      </c>
      <c r="J53" s="336">
        <v>14</v>
      </c>
      <c r="K53" s="336">
        <v>1</v>
      </c>
      <c r="L53" s="1467" t="s">
        <v>73</v>
      </c>
      <c r="M53" s="1468"/>
      <c r="N53" s="1468"/>
      <c r="O53" s="1468"/>
      <c r="P53" s="1468"/>
      <c r="Q53" s="1468"/>
      <c r="R53" s="1468"/>
      <c r="S53" s="1468"/>
      <c r="T53" s="1468"/>
      <c r="U53" s="1468"/>
      <c r="V53" s="1468"/>
      <c r="W53" s="1468"/>
      <c r="X53" s="1468"/>
      <c r="Y53" s="1468"/>
      <c r="Z53" s="1468"/>
      <c r="AA53" s="1468"/>
      <c r="AB53" s="1468"/>
      <c r="AC53" s="1468"/>
      <c r="AD53" s="1468"/>
      <c r="AE53" s="1468"/>
      <c r="AF53" s="1468"/>
      <c r="AG53" s="1468"/>
      <c r="AH53" s="1468"/>
      <c r="AI53" s="1468"/>
      <c r="AJ53" s="1468"/>
      <c r="AK53" s="1468"/>
      <c r="AL53" s="1468"/>
      <c r="AM53" s="1468"/>
      <c r="AN53" s="1468"/>
      <c r="AO53" s="1468"/>
      <c r="AP53" s="1468"/>
      <c r="AQ53" s="1468"/>
      <c r="AR53" s="1468"/>
    </row>
    <row r="54" spans="1:44" s="1470" customFormat="1" ht="27.75" customHeight="1" x14ac:dyDescent="0.3">
      <c r="A54" s="1998"/>
      <c r="B54" s="217" t="s">
        <v>144</v>
      </c>
      <c r="C54" s="186">
        <v>7</v>
      </c>
      <c r="D54" s="186">
        <v>9</v>
      </c>
      <c r="E54" s="186">
        <v>6</v>
      </c>
      <c r="F54" s="186">
        <v>8</v>
      </c>
      <c r="G54" s="186">
        <v>6</v>
      </c>
      <c r="H54" s="186">
        <v>7</v>
      </c>
      <c r="I54" s="186">
        <v>1</v>
      </c>
      <c r="J54" s="186">
        <v>7</v>
      </c>
      <c r="K54" s="186" t="s">
        <v>73</v>
      </c>
      <c r="L54" s="338" t="s">
        <v>73</v>
      </c>
      <c r="M54" s="1468"/>
      <c r="N54" s="1468"/>
      <c r="O54" s="1468"/>
      <c r="P54" s="1468"/>
      <c r="Q54" s="1468"/>
      <c r="R54" s="1468"/>
      <c r="S54" s="1468"/>
      <c r="T54" s="1468"/>
      <c r="U54" s="1468"/>
      <c r="V54" s="1468"/>
      <c r="W54" s="1468"/>
      <c r="X54" s="1468"/>
      <c r="Y54" s="1468"/>
      <c r="Z54" s="1468"/>
      <c r="AA54" s="1468"/>
      <c r="AB54" s="1468"/>
      <c r="AC54" s="1468"/>
      <c r="AD54" s="1468"/>
      <c r="AE54" s="1468"/>
      <c r="AF54" s="1468"/>
      <c r="AG54" s="1468"/>
      <c r="AH54" s="1468"/>
      <c r="AI54" s="1468"/>
      <c r="AJ54" s="1468"/>
      <c r="AK54" s="1468"/>
      <c r="AL54" s="1468"/>
      <c r="AM54" s="1468"/>
      <c r="AN54" s="1468"/>
      <c r="AO54" s="1468"/>
      <c r="AP54" s="1468"/>
      <c r="AQ54" s="1468"/>
      <c r="AR54" s="1468"/>
    </row>
    <row r="55" spans="1:44" s="1472" customFormat="1" ht="27.75" customHeight="1" x14ac:dyDescent="0.3">
      <c r="A55" s="1999"/>
      <c r="B55" s="267" t="s">
        <v>93</v>
      </c>
      <c r="C55" s="339">
        <v>4</v>
      </c>
      <c r="D55" s="339">
        <v>6</v>
      </c>
      <c r="E55" s="339">
        <v>5</v>
      </c>
      <c r="F55" s="339">
        <v>5</v>
      </c>
      <c r="G55" s="339">
        <v>7</v>
      </c>
      <c r="H55" s="339">
        <v>5</v>
      </c>
      <c r="I55" s="339">
        <v>2</v>
      </c>
      <c r="J55" s="339">
        <v>7</v>
      </c>
      <c r="K55" s="339">
        <v>1</v>
      </c>
      <c r="L55" s="1471" t="s">
        <v>73</v>
      </c>
      <c r="M55" s="1468"/>
      <c r="N55" s="1468"/>
      <c r="O55" s="1468"/>
      <c r="P55" s="1468"/>
      <c r="Q55" s="1468"/>
      <c r="R55" s="1468"/>
      <c r="S55" s="1468"/>
      <c r="T55" s="1468"/>
      <c r="U55" s="1468"/>
      <c r="V55" s="1468"/>
      <c r="W55" s="1468"/>
      <c r="X55" s="1468"/>
      <c r="Y55" s="1468"/>
      <c r="Z55" s="1468"/>
      <c r="AA55" s="1468"/>
      <c r="AB55" s="1468"/>
      <c r="AC55" s="1468"/>
      <c r="AD55" s="1468"/>
      <c r="AE55" s="1468"/>
      <c r="AF55" s="1468"/>
      <c r="AG55" s="1468"/>
      <c r="AH55" s="1468"/>
      <c r="AI55" s="1468"/>
      <c r="AJ55" s="1468"/>
      <c r="AK55" s="1468"/>
      <c r="AL55" s="1468"/>
      <c r="AM55" s="1468"/>
      <c r="AN55" s="1468"/>
      <c r="AO55" s="1468"/>
      <c r="AP55" s="1468"/>
      <c r="AQ55" s="1468"/>
      <c r="AR55" s="1468"/>
    </row>
    <row r="56" spans="1:44" s="1469" customFormat="1" ht="27.75" customHeight="1" x14ac:dyDescent="0.3">
      <c r="A56" s="1997" t="s">
        <v>200</v>
      </c>
      <c r="B56" s="266" t="s">
        <v>143</v>
      </c>
      <c r="C56" s="336">
        <v>7</v>
      </c>
      <c r="D56" s="336">
        <v>7</v>
      </c>
      <c r="E56" s="336">
        <v>8</v>
      </c>
      <c r="F56" s="336">
        <v>10</v>
      </c>
      <c r="G56" s="336">
        <v>16</v>
      </c>
      <c r="H56" s="336">
        <v>16</v>
      </c>
      <c r="I56" s="336">
        <v>13</v>
      </c>
      <c r="J56" s="336">
        <v>15</v>
      </c>
      <c r="K56" s="336" t="s">
        <v>73</v>
      </c>
      <c r="L56" s="1467">
        <v>1</v>
      </c>
      <c r="M56" s="1468"/>
      <c r="N56" s="1468"/>
      <c r="O56" s="1468"/>
      <c r="P56" s="1468"/>
      <c r="Q56" s="1468"/>
      <c r="R56" s="1468"/>
      <c r="S56" s="1468"/>
      <c r="T56" s="1468"/>
      <c r="U56" s="1468"/>
      <c r="V56" s="1468"/>
      <c r="W56" s="1468"/>
      <c r="X56" s="1468"/>
      <c r="Y56" s="1468"/>
      <c r="Z56" s="1468"/>
      <c r="AA56" s="1468"/>
      <c r="AB56" s="1468"/>
      <c r="AC56" s="1468"/>
      <c r="AD56" s="1468"/>
      <c r="AE56" s="1468"/>
      <c r="AF56" s="1468"/>
      <c r="AG56" s="1468"/>
      <c r="AH56" s="1468"/>
      <c r="AI56" s="1468"/>
      <c r="AJ56" s="1468"/>
      <c r="AK56" s="1468"/>
      <c r="AL56" s="1468"/>
      <c r="AM56" s="1468"/>
      <c r="AN56" s="1468"/>
      <c r="AO56" s="1468"/>
      <c r="AP56" s="1468"/>
      <c r="AQ56" s="1468"/>
      <c r="AR56" s="1468"/>
    </row>
    <row r="57" spans="1:44" s="1470" customFormat="1" ht="27.75" customHeight="1" x14ac:dyDescent="0.3">
      <c r="A57" s="1998"/>
      <c r="B57" s="217" t="s">
        <v>144</v>
      </c>
      <c r="C57" s="186">
        <v>4</v>
      </c>
      <c r="D57" s="186">
        <v>4</v>
      </c>
      <c r="E57" s="186">
        <v>3</v>
      </c>
      <c r="F57" s="186">
        <v>7</v>
      </c>
      <c r="G57" s="186">
        <v>11</v>
      </c>
      <c r="H57" s="186">
        <v>8</v>
      </c>
      <c r="I57" s="186">
        <v>8</v>
      </c>
      <c r="J57" s="186">
        <v>11</v>
      </c>
      <c r="K57" s="186" t="s">
        <v>73</v>
      </c>
      <c r="L57" s="338">
        <v>1</v>
      </c>
      <c r="M57" s="1468"/>
      <c r="N57" s="1468"/>
      <c r="O57" s="1468"/>
      <c r="P57" s="1468"/>
      <c r="Q57" s="1468"/>
      <c r="R57" s="1468"/>
      <c r="S57" s="1468"/>
      <c r="T57" s="1468"/>
      <c r="U57" s="1468"/>
      <c r="V57" s="1468"/>
      <c r="W57" s="1468"/>
      <c r="X57" s="1468"/>
      <c r="Y57" s="1468"/>
      <c r="Z57" s="1468"/>
      <c r="AA57" s="1468"/>
      <c r="AB57" s="1468"/>
      <c r="AC57" s="1468"/>
      <c r="AD57" s="1468"/>
      <c r="AE57" s="1468"/>
      <c r="AF57" s="1468"/>
      <c r="AG57" s="1468"/>
      <c r="AH57" s="1468"/>
      <c r="AI57" s="1468"/>
      <c r="AJ57" s="1468"/>
      <c r="AK57" s="1468"/>
      <c r="AL57" s="1468"/>
      <c r="AM57" s="1468"/>
      <c r="AN57" s="1468"/>
      <c r="AO57" s="1468"/>
      <c r="AP57" s="1468"/>
      <c r="AQ57" s="1468"/>
      <c r="AR57" s="1468"/>
    </row>
    <row r="58" spans="1:44" s="1472" customFormat="1" ht="27.75" customHeight="1" x14ac:dyDescent="0.3">
      <c r="A58" s="1999"/>
      <c r="B58" s="267" t="s">
        <v>93</v>
      </c>
      <c r="C58" s="339">
        <v>3</v>
      </c>
      <c r="D58" s="339">
        <v>3</v>
      </c>
      <c r="E58" s="339">
        <v>5</v>
      </c>
      <c r="F58" s="339">
        <v>3</v>
      </c>
      <c r="G58" s="339">
        <v>5</v>
      </c>
      <c r="H58" s="339">
        <v>8</v>
      </c>
      <c r="I58" s="339">
        <v>5</v>
      </c>
      <c r="J58" s="339">
        <v>4</v>
      </c>
      <c r="K58" s="339" t="s">
        <v>73</v>
      </c>
      <c r="L58" s="1471" t="s">
        <v>73</v>
      </c>
      <c r="M58" s="1468"/>
      <c r="N58" s="1468"/>
      <c r="O58" s="1468"/>
      <c r="P58" s="1468"/>
      <c r="Q58" s="1468"/>
      <c r="R58" s="1468"/>
      <c r="S58" s="1468"/>
      <c r="T58" s="1468"/>
      <c r="U58" s="1468"/>
      <c r="V58" s="1468"/>
      <c r="W58" s="1468"/>
      <c r="X58" s="1468"/>
      <c r="Y58" s="1468"/>
      <c r="Z58" s="1468"/>
      <c r="AA58" s="1468"/>
      <c r="AB58" s="1468"/>
      <c r="AC58" s="1468"/>
      <c r="AD58" s="1468"/>
      <c r="AE58" s="1468"/>
      <c r="AF58" s="1468"/>
      <c r="AG58" s="1468"/>
      <c r="AH58" s="1468"/>
      <c r="AI58" s="1468"/>
      <c r="AJ58" s="1468"/>
      <c r="AK58" s="1468"/>
      <c r="AL58" s="1468"/>
      <c r="AM58" s="1468"/>
      <c r="AN58" s="1468"/>
      <c r="AO58" s="1468"/>
      <c r="AP58" s="1468"/>
      <c r="AQ58" s="1468"/>
      <c r="AR58" s="1468"/>
    </row>
    <row r="59" spans="1:44" s="1469" customFormat="1" ht="27.75" customHeight="1" x14ac:dyDescent="0.3">
      <c r="A59" s="2009" t="s">
        <v>347</v>
      </c>
      <c r="B59" s="266" t="s">
        <v>143</v>
      </c>
      <c r="C59" s="336">
        <v>1</v>
      </c>
      <c r="D59" s="336">
        <v>2</v>
      </c>
      <c r="E59" s="336" t="s">
        <v>73</v>
      </c>
      <c r="F59" s="336">
        <v>4</v>
      </c>
      <c r="G59" s="336">
        <v>6</v>
      </c>
      <c r="H59" s="336">
        <v>7</v>
      </c>
      <c r="I59" s="336">
        <v>3</v>
      </c>
      <c r="J59" s="336">
        <v>5</v>
      </c>
      <c r="K59" s="336" t="s">
        <v>73</v>
      </c>
      <c r="L59" s="1467" t="s">
        <v>73</v>
      </c>
      <c r="M59" s="1468"/>
      <c r="N59" s="1468"/>
      <c r="O59" s="1468"/>
      <c r="P59" s="1468"/>
      <c r="Q59" s="1468"/>
      <c r="R59" s="1468"/>
      <c r="S59" s="1468"/>
      <c r="T59" s="1468"/>
      <c r="U59" s="1468"/>
      <c r="V59" s="1468"/>
      <c r="W59" s="1468"/>
      <c r="X59" s="1468"/>
      <c r="Y59" s="1468"/>
      <c r="Z59" s="1468"/>
      <c r="AA59" s="1468"/>
      <c r="AB59" s="1468"/>
      <c r="AC59" s="1468"/>
      <c r="AD59" s="1468"/>
      <c r="AE59" s="1468"/>
      <c r="AF59" s="1468"/>
      <c r="AG59" s="1468"/>
      <c r="AH59" s="1468"/>
      <c r="AI59" s="1468"/>
      <c r="AJ59" s="1468"/>
      <c r="AK59" s="1468"/>
      <c r="AL59" s="1468"/>
      <c r="AM59" s="1468"/>
      <c r="AN59" s="1468"/>
      <c r="AO59" s="1468"/>
      <c r="AP59" s="1468"/>
      <c r="AQ59" s="1468"/>
      <c r="AR59" s="1468"/>
    </row>
    <row r="60" spans="1:44" s="1470" customFormat="1" ht="27.75" customHeight="1" x14ac:dyDescent="0.3">
      <c r="A60" s="2010"/>
      <c r="B60" s="217" t="s">
        <v>144</v>
      </c>
      <c r="C60" s="186" t="s">
        <v>73</v>
      </c>
      <c r="D60" s="186">
        <v>1</v>
      </c>
      <c r="E60" s="186" t="s">
        <v>73</v>
      </c>
      <c r="F60" s="186">
        <v>2</v>
      </c>
      <c r="G60" s="186">
        <v>5</v>
      </c>
      <c r="H60" s="186">
        <v>3</v>
      </c>
      <c r="I60" s="186">
        <v>2</v>
      </c>
      <c r="J60" s="186">
        <v>3</v>
      </c>
      <c r="K60" s="186" t="s">
        <v>73</v>
      </c>
      <c r="L60" s="338" t="s">
        <v>73</v>
      </c>
      <c r="M60" s="1468"/>
      <c r="N60" s="1468"/>
      <c r="O60" s="1468"/>
      <c r="P60" s="1468"/>
      <c r="Q60" s="1468"/>
      <c r="R60" s="1468"/>
      <c r="S60" s="1468"/>
      <c r="T60" s="1468"/>
      <c r="U60" s="1468"/>
      <c r="V60" s="1468"/>
      <c r="W60" s="1468"/>
      <c r="X60" s="1468"/>
      <c r="Y60" s="1468"/>
      <c r="Z60" s="1468"/>
      <c r="AA60" s="1468"/>
      <c r="AB60" s="1468"/>
      <c r="AC60" s="1468"/>
      <c r="AD60" s="1468"/>
      <c r="AE60" s="1468"/>
      <c r="AF60" s="1468"/>
      <c r="AG60" s="1468"/>
      <c r="AH60" s="1468"/>
      <c r="AI60" s="1468"/>
      <c r="AJ60" s="1468"/>
      <c r="AK60" s="1468"/>
      <c r="AL60" s="1468"/>
      <c r="AM60" s="1468"/>
      <c r="AN60" s="1468"/>
      <c r="AO60" s="1468"/>
      <c r="AP60" s="1468"/>
      <c r="AQ60" s="1468"/>
      <c r="AR60" s="1468"/>
    </row>
    <row r="61" spans="1:44" s="1472" customFormat="1" ht="27.75" customHeight="1" x14ac:dyDescent="0.3">
      <c r="A61" s="2011"/>
      <c r="B61" s="267" t="s">
        <v>93</v>
      </c>
      <c r="C61" s="339">
        <v>1</v>
      </c>
      <c r="D61" s="339">
        <v>1</v>
      </c>
      <c r="E61" s="339" t="s">
        <v>73</v>
      </c>
      <c r="F61" s="339">
        <v>2</v>
      </c>
      <c r="G61" s="339">
        <v>1</v>
      </c>
      <c r="H61" s="339">
        <v>4</v>
      </c>
      <c r="I61" s="339">
        <v>1</v>
      </c>
      <c r="J61" s="339">
        <v>2</v>
      </c>
      <c r="K61" s="339" t="s">
        <v>73</v>
      </c>
      <c r="L61" s="1471" t="s">
        <v>73</v>
      </c>
      <c r="M61" s="1468"/>
      <c r="N61" s="1468"/>
      <c r="O61" s="1468"/>
      <c r="P61" s="1468"/>
      <c r="Q61" s="1468"/>
      <c r="R61" s="1468"/>
      <c r="S61" s="1468"/>
      <c r="T61" s="1468"/>
      <c r="U61" s="1468"/>
      <c r="V61" s="1468"/>
      <c r="W61" s="1468"/>
      <c r="X61" s="1468"/>
      <c r="Y61" s="1468"/>
      <c r="Z61" s="1468"/>
      <c r="AA61" s="1468"/>
      <c r="AB61" s="1468"/>
      <c r="AC61" s="1468"/>
      <c r="AD61" s="1468"/>
      <c r="AE61" s="1468"/>
      <c r="AF61" s="1468"/>
      <c r="AG61" s="1468"/>
      <c r="AH61" s="1468"/>
      <c r="AI61" s="1468"/>
      <c r="AJ61" s="1468"/>
      <c r="AK61" s="1468"/>
      <c r="AL61" s="1468"/>
      <c r="AM61" s="1468"/>
      <c r="AN61" s="1468"/>
      <c r="AO61" s="1468"/>
      <c r="AP61" s="1468"/>
      <c r="AQ61" s="1468"/>
      <c r="AR61" s="1468"/>
    </row>
    <row r="62" spans="1:44" s="1469" customFormat="1" ht="27.75" customHeight="1" x14ac:dyDescent="0.3">
      <c r="A62" s="1997" t="s">
        <v>352</v>
      </c>
      <c r="B62" s="266" t="s">
        <v>143</v>
      </c>
      <c r="C62" s="336">
        <v>4</v>
      </c>
      <c r="D62" s="336">
        <v>9</v>
      </c>
      <c r="E62" s="336">
        <v>9</v>
      </c>
      <c r="F62" s="336">
        <v>12</v>
      </c>
      <c r="G62" s="336">
        <v>6</v>
      </c>
      <c r="H62" s="336">
        <v>12</v>
      </c>
      <c r="I62" s="336">
        <v>6</v>
      </c>
      <c r="J62" s="336">
        <v>4</v>
      </c>
      <c r="K62" s="336" t="s">
        <v>73</v>
      </c>
      <c r="L62" s="1467" t="s">
        <v>73</v>
      </c>
      <c r="M62" s="1468"/>
      <c r="N62" s="1468"/>
      <c r="O62" s="1468"/>
      <c r="P62" s="1468"/>
      <c r="Q62" s="1468"/>
      <c r="R62" s="1468"/>
      <c r="S62" s="1468"/>
      <c r="T62" s="1468"/>
      <c r="U62" s="1468"/>
      <c r="V62" s="1468"/>
      <c r="W62" s="1468"/>
      <c r="X62" s="1468"/>
      <c r="Y62" s="1468"/>
      <c r="Z62" s="1468"/>
      <c r="AA62" s="1468"/>
      <c r="AB62" s="1468"/>
      <c r="AC62" s="1468"/>
      <c r="AD62" s="1468"/>
      <c r="AE62" s="1468"/>
      <c r="AF62" s="1468"/>
      <c r="AG62" s="1468"/>
      <c r="AH62" s="1468"/>
      <c r="AI62" s="1468"/>
      <c r="AJ62" s="1468"/>
      <c r="AK62" s="1468"/>
      <c r="AL62" s="1468"/>
      <c r="AM62" s="1468"/>
      <c r="AN62" s="1468"/>
      <c r="AO62" s="1468"/>
      <c r="AP62" s="1468"/>
      <c r="AQ62" s="1468"/>
      <c r="AR62" s="1468"/>
    </row>
    <row r="63" spans="1:44" s="1470" customFormat="1" ht="27.75" customHeight="1" x14ac:dyDescent="0.3">
      <c r="A63" s="1998"/>
      <c r="B63" s="217" t="s">
        <v>144</v>
      </c>
      <c r="C63" s="186">
        <v>2</v>
      </c>
      <c r="D63" s="186">
        <v>8</v>
      </c>
      <c r="E63" s="186">
        <v>3</v>
      </c>
      <c r="F63" s="186">
        <v>7</v>
      </c>
      <c r="G63" s="186">
        <v>6</v>
      </c>
      <c r="H63" s="186">
        <v>6</v>
      </c>
      <c r="I63" s="186">
        <v>5</v>
      </c>
      <c r="J63" s="186">
        <v>3</v>
      </c>
      <c r="K63" s="186" t="s">
        <v>73</v>
      </c>
      <c r="L63" s="338" t="s">
        <v>73</v>
      </c>
      <c r="M63" s="1468"/>
      <c r="N63" s="1468"/>
      <c r="O63" s="1468"/>
      <c r="P63" s="1468"/>
      <c r="Q63" s="1468"/>
      <c r="R63" s="1468"/>
      <c r="S63" s="1468"/>
      <c r="T63" s="1468"/>
      <c r="U63" s="1468"/>
      <c r="V63" s="1468"/>
      <c r="W63" s="1468"/>
      <c r="X63" s="1468"/>
      <c r="Y63" s="1468"/>
      <c r="Z63" s="1468"/>
      <c r="AA63" s="1468"/>
      <c r="AB63" s="1468"/>
      <c r="AC63" s="1468"/>
      <c r="AD63" s="1468"/>
      <c r="AE63" s="1468"/>
      <c r="AF63" s="1468"/>
      <c r="AG63" s="1468"/>
      <c r="AH63" s="1468"/>
      <c r="AI63" s="1468"/>
      <c r="AJ63" s="1468"/>
      <c r="AK63" s="1468"/>
      <c r="AL63" s="1468"/>
      <c r="AM63" s="1468"/>
      <c r="AN63" s="1468"/>
      <c r="AO63" s="1468"/>
      <c r="AP63" s="1468"/>
      <c r="AQ63" s="1468"/>
      <c r="AR63" s="1468"/>
    </row>
    <row r="64" spans="1:44" s="1472" customFormat="1" ht="27.75" customHeight="1" x14ac:dyDescent="0.3">
      <c r="A64" s="1999"/>
      <c r="B64" s="267" t="s">
        <v>93</v>
      </c>
      <c r="C64" s="339">
        <v>2</v>
      </c>
      <c r="D64" s="339">
        <v>1</v>
      </c>
      <c r="E64" s="339">
        <v>6</v>
      </c>
      <c r="F64" s="339">
        <v>5</v>
      </c>
      <c r="G64" s="339" t="s">
        <v>73</v>
      </c>
      <c r="H64" s="339">
        <v>6</v>
      </c>
      <c r="I64" s="339">
        <v>1</v>
      </c>
      <c r="J64" s="339">
        <v>1</v>
      </c>
      <c r="K64" s="339" t="s">
        <v>73</v>
      </c>
      <c r="L64" s="1471" t="s">
        <v>73</v>
      </c>
      <c r="M64" s="1468"/>
      <c r="N64" s="1468"/>
      <c r="O64" s="1468"/>
      <c r="P64" s="1468"/>
      <c r="Q64" s="1468"/>
      <c r="R64" s="1468"/>
      <c r="S64" s="1468"/>
      <c r="T64" s="1468"/>
      <c r="U64" s="1468"/>
      <c r="V64" s="1468"/>
      <c r="W64" s="1468"/>
      <c r="X64" s="1468"/>
      <c r="Y64" s="1468"/>
      <c r="Z64" s="1468"/>
      <c r="AA64" s="1468"/>
      <c r="AB64" s="1468"/>
      <c r="AC64" s="1468"/>
      <c r="AD64" s="1468"/>
      <c r="AE64" s="1468"/>
      <c r="AF64" s="1468"/>
      <c r="AG64" s="1468"/>
      <c r="AH64" s="1468"/>
      <c r="AI64" s="1468"/>
      <c r="AJ64" s="1468"/>
      <c r="AK64" s="1468"/>
      <c r="AL64" s="1468"/>
      <c r="AM64" s="1468"/>
      <c r="AN64" s="1468"/>
      <c r="AO64" s="1468"/>
      <c r="AP64" s="1468"/>
      <c r="AQ64" s="1468"/>
      <c r="AR64" s="1468"/>
    </row>
    <row r="65" spans="1:44" s="1475" customFormat="1" ht="27.75" customHeight="1" x14ac:dyDescent="0.3">
      <c r="A65" s="1998" t="s">
        <v>622</v>
      </c>
      <c r="B65" s="217" t="s">
        <v>143</v>
      </c>
      <c r="C65" s="186">
        <v>30</v>
      </c>
      <c r="D65" s="186">
        <v>31</v>
      </c>
      <c r="E65" s="186">
        <v>62</v>
      </c>
      <c r="F65" s="186">
        <v>54</v>
      </c>
      <c r="G65" s="186">
        <v>66</v>
      </c>
      <c r="H65" s="186">
        <v>59</v>
      </c>
      <c r="I65" s="186">
        <v>53</v>
      </c>
      <c r="J65" s="186">
        <v>56</v>
      </c>
      <c r="K65" s="186" t="s">
        <v>73</v>
      </c>
      <c r="L65" s="338" t="s">
        <v>73</v>
      </c>
      <c r="M65" s="1468"/>
      <c r="N65" s="1468"/>
      <c r="O65" s="1468"/>
      <c r="P65" s="1468"/>
      <c r="Q65" s="1468"/>
      <c r="R65" s="1468"/>
      <c r="S65" s="1468"/>
      <c r="T65" s="1468"/>
      <c r="U65" s="1468"/>
      <c r="V65" s="1468"/>
      <c r="W65" s="1468"/>
      <c r="X65" s="1468"/>
      <c r="Y65" s="1468"/>
      <c r="Z65" s="1468"/>
      <c r="AA65" s="1468"/>
      <c r="AB65" s="1468"/>
      <c r="AC65" s="1468"/>
      <c r="AD65" s="1468"/>
      <c r="AE65" s="1468"/>
      <c r="AF65" s="1468"/>
      <c r="AG65" s="1468"/>
      <c r="AH65" s="1468"/>
      <c r="AI65" s="1468"/>
      <c r="AJ65" s="1468"/>
      <c r="AK65" s="1468"/>
      <c r="AL65" s="1468"/>
      <c r="AM65" s="1468"/>
      <c r="AN65" s="1468"/>
      <c r="AO65" s="1468"/>
      <c r="AP65" s="1468"/>
      <c r="AQ65" s="1468"/>
      <c r="AR65" s="1468"/>
    </row>
    <row r="66" spans="1:44" s="1475" customFormat="1" ht="27.75" customHeight="1" x14ac:dyDescent="0.3">
      <c r="A66" s="1998"/>
      <c r="B66" s="217" t="s">
        <v>144</v>
      </c>
      <c r="C66" s="186">
        <v>13</v>
      </c>
      <c r="D66" s="186">
        <v>17</v>
      </c>
      <c r="E66" s="186">
        <v>33</v>
      </c>
      <c r="F66" s="186">
        <v>33</v>
      </c>
      <c r="G66" s="186">
        <v>38</v>
      </c>
      <c r="H66" s="186">
        <v>36</v>
      </c>
      <c r="I66" s="186">
        <v>33</v>
      </c>
      <c r="J66" s="186">
        <v>26</v>
      </c>
      <c r="K66" s="186" t="s">
        <v>73</v>
      </c>
      <c r="L66" s="338" t="s">
        <v>73</v>
      </c>
      <c r="M66" s="1468"/>
      <c r="N66" s="1468"/>
      <c r="O66" s="1468"/>
      <c r="P66" s="1468"/>
      <c r="Q66" s="1468"/>
      <c r="R66" s="1468"/>
      <c r="S66" s="1468"/>
      <c r="T66" s="1468"/>
      <c r="U66" s="1468"/>
      <c r="V66" s="1468"/>
      <c r="W66" s="1468"/>
      <c r="X66" s="1468"/>
      <c r="Y66" s="1468"/>
      <c r="Z66" s="1468"/>
      <c r="AA66" s="1468"/>
      <c r="AB66" s="1468"/>
      <c r="AC66" s="1468"/>
      <c r="AD66" s="1468"/>
      <c r="AE66" s="1468"/>
      <c r="AF66" s="1468"/>
      <c r="AG66" s="1468"/>
      <c r="AH66" s="1468"/>
      <c r="AI66" s="1468"/>
      <c r="AJ66" s="1468"/>
      <c r="AK66" s="1468"/>
      <c r="AL66" s="1468"/>
      <c r="AM66" s="1468"/>
      <c r="AN66" s="1468"/>
      <c r="AO66" s="1468"/>
      <c r="AP66" s="1468"/>
      <c r="AQ66" s="1468"/>
      <c r="AR66" s="1468"/>
    </row>
    <row r="67" spans="1:44" s="1475" customFormat="1" ht="27.75" customHeight="1" thickBot="1" x14ac:dyDescent="0.35">
      <c r="A67" s="2005"/>
      <c r="B67" s="220" t="s">
        <v>93</v>
      </c>
      <c r="C67" s="340">
        <v>17</v>
      </c>
      <c r="D67" s="340">
        <v>14</v>
      </c>
      <c r="E67" s="340">
        <v>29</v>
      </c>
      <c r="F67" s="340">
        <v>21</v>
      </c>
      <c r="G67" s="340">
        <v>28</v>
      </c>
      <c r="H67" s="340">
        <v>23</v>
      </c>
      <c r="I67" s="340">
        <v>20</v>
      </c>
      <c r="J67" s="340">
        <v>30</v>
      </c>
      <c r="K67" s="1478" t="s">
        <v>73</v>
      </c>
      <c r="L67" s="1479" t="s">
        <v>73</v>
      </c>
      <c r="M67" s="1468"/>
      <c r="N67" s="1468"/>
      <c r="O67" s="1468"/>
      <c r="P67" s="1468"/>
      <c r="Q67" s="1468"/>
      <c r="R67" s="1468"/>
      <c r="S67" s="1468"/>
      <c r="T67" s="1468"/>
      <c r="U67" s="1468"/>
      <c r="V67" s="1468"/>
      <c r="W67" s="1468"/>
      <c r="X67" s="1468"/>
      <c r="Y67" s="1468"/>
      <c r="Z67" s="1468"/>
      <c r="AA67" s="1468"/>
      <c r="AB67" s="1468"/>
      <c r="AC67" s="1468"/>
      <c r="AD67" s="1468"/>
      <c r="AE67" s="1468"/>
      <c r="AF67" s="1468"/>
      <c r="AG67" s="1468"/>
      <c r="AH67" s="1468"/>
      <c r="AI67" s="1468"/>
      <c r="AJ67" s="1468"/>
      <c r="AK67" s="1468"/>
      <c r="AL67" s="1468"/>
      <c r="AM67" s="1468"/>
      <c r="AN67" s="1468"/>
      <c r="AO67" s="1468"/>
      <c r="AP67" s="1468"/>
      <c r="AQ67" s="1468"/>
      <c r="AR67" s="1468"/>
    </row>
    <row r="68" spans="1:44" ht="27.75" customHeight="1" thickTop="1" x14ac:dyDescent="0.3">
      <c r="A68" s="1480" t="s">
        <v>363</v>
      </c>
      <c r="B68" s="222"/>
      <c r="C68" s="1481"/>
      <c r="D68" s="1481"/>
      <c r="E68" s="1481"/>
      <c r="F68" s="1481"/>
      <c r="G68" s="1481"/>
      <c r="H68" s="1481"/>
      <c r="I68" s="1481"/>
      <c r="J68" s="1481"/>
      <c r="K68" s="1481"/>
      <c r="L68" s="1477"/>
    </row>
    <row r="69" spans="1:44" ht="27.75" customHeight="1" x14ac:dyDescent="0.3">
      <c r="A69" s="1480" t="s">
        <v>350</v>
      </c>
      <c r="B69" s="222"/>
      <c r="C69" s="1481"/>
      <c r="D69" s="1481"/>
      <c r="E69" s="1481"/>
      <c r="F69" s="1481"/>
      <c r="G69" s="1481"/>
      <c r="H69" s="1481"/>
      <c r="I69" s="1481"/>
      <c r="J69" s="1481"/>
      <c r="K69" s="1481"/>
      <c r="L69" s="1477"/>
    </row>
    <row r="70" spans="1:44" x14ac:dyDescent="0.3">
      <c r="A70" s="1482"/>
      <c r="B70" s="1483"/>
      <c r="C70" s="1484"/>
      <c r="D70" s="1484"/>
      <c r="E70" s="1484"/>
      <c r="F70" s="1484"/>
      <c r="G70" s="1484"/>
      <c r="H70" s="1484"/>
      <c r="I70" s="1484"/>
      <c r="J70" s="1484"/>
      <c r="K70" s="1484"/>
      <c r="L70" s="1485"/>
    </row>
  </sheetData>
  <mergeCells count="29">
    <mergeCell ref="A56:A58"/>
    <mergeCell ref="A59:A61"/>
    <mergeCell ref="A62:A64"/>
    <mergeCell ref="A65:A67"/>
    <mergeCell ref="A40:A41"/>
    <mergeCell ref="A42:A44"/>
    <mergeCell ref="A45:A46"/>
    <mergeCell ref="A47:A49"/>
    <mergeCell ref="A50:A52"/>
    <mergeCell ref="A53:A55"/>
    <mergeCell ref="A29:A31"/>
    <mergeCell ref="A32:A33"/>
    <mergeCell ref="A34:A35"/>
    <mergeCell ref="A36:L36"/>
    <mergeCell ref="A38:A39"/>
    <mergeCell ref="B38:B39"/>
    <mergeCell ref="C38:L38"/>
    <mergeCell ref="A26:A28"/>
    <mergeCell ref="A1:L1"/>
    <mergeCell ref="A3:A4"/>
    <mergeCell ref="B3:B4"/>
    <mergeCell ref="C3:L3"/>
    <mergeCell ref="A5:A7"/>
    <mergeCell ref="A8:A10"/>
    <mergeCell ref="A11:A13"/>
    <mergeCell ref="A14:A16"/>
    <mergeCell ref="A17:A19"/>
    <mergeCell ref="A20:A22"/>
    <mergeCell ref="A23:A25"/>
  </mergeCells>
  <pageMargins left="0.70866141732283472" right="0.70866141732283472" top="0.74803149606299213" bottom="0.74803149606299213" header="0.31496062992125984" footer="0.31496062992125984"/>
  <pageSetup scale="49" orientation="landscape" r:id="rId1"/>
  <headerFooter>
    <oddFooter>&amp;C26</oddFooter>
  </headerFooter>
  <rowBreaks count="1" manualBreakCount="1">
    <brk id="35" max="16383" man="1"/>
  </row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FF00"/>
  </sheetPr>
  <dimension ref="A1:AR69"/>
  <sheetViews>
    <sheetView view="pageBreakPreview" topLeftCell="A55" zoomScale="60" zoomScaleNormal="70" zoomScalePageLayoutView="60" workbookViewId="0">
      <selection activeCell="E28" sqref="E28"/>
    </sheetView>
  </sheetViews>
  <sheetFormatPr baseColWidth="10" defaultColWidth="11.44140625" defaultRowHeight="15.6" x14ac:dyDescent="0.3"/>
  <cols>
    <col min="1" max="1" width="83.88671875" style="48" customWidth="1"/>
    <col min="2" max="2" width="9.109375" style="49" customWidth="1"/>
    <col min="3" max="13" width="12.5546875" style="48" customWidth="1"/>
    <col min="14" max="23" width="7.44140625" style="1271" customWidth="1"/>
    <col min="24" max="24" width="6.44140625" style="140" customWidth="1"/>
    <col min="25" max="25" width="5.109375" style="140" customWidth="1"/>
    <col min="26" max="44" width="11.44140625" style="140"/>
    <col min="45" max="16384" width="11.44140625" style="48"/>
  </cols>
  <sheetData>
    <row r="1" spans="1:44" ht="25.2" x14ac:dyDescent="0.45">
      <c r="A1" s="2019" t="s">
        <v>774</v>
      </c>
      <c r="B1" s="2019"/>
      <c r="C1" s="2019"/>
      <c r="D1" s="2019"/>
      <c r="E1" s="2019"/>
      <c r="F1" s="2019"/>
      <c r="G1" s="2019"/>
      <c r="H1" s="2019"/>
      <c r="I1" s="2019"/>
      <c r="J1" s="2019"/>
      <c r="K1" s="2019"/>
      <c r="L1" s="2019"/>
      <c r="M1" s="2019"/>
      <c r="N1" s="1269"/>
      <c r="O1" s="1269"/>
      <c r="P1" s="1269"/>
      <c r="Q1" s="1269"/>
      <c r="R1" s="1269"/>
      <c r="S1" s="1269"/>
      <c r="T1" s="1269"/>
      <c r="U1" s="1269"/>
      <c r="V1" s="1269"/>
      <c r="W1" s="1269"/>
      <c r="X1" s="94"/>
      <c r="Y1" s="94"/>
    </row>
    <row r="2" spans="1:44" ht="16.2" thickBot="1" x14ac:dyDescent="0.35">
      <c r="A2" s="94"/>
      <c r="B2" s="64"/>
      <c r="C2" s="94"/>
      <c r="D2" s="94"/>
      <c r="E2" s="94"/>
      <c r="F2" s="94"/>
      <c r="G2" s="94"/>
      <c r="H2" s="94"/>
      <c r="I2" s="94"/>
      <c r="J2" s="94"/>
      <c r="K2" s="94"/>
      <c r="L2" s="94"/>
      <c r="M2" s="94"/>
      <c r="N2" s="1269"/>
      <c r="O2" s="1269"/>
      <c r="P2" s="1269"/>
      <c r="Q2" s="1269"/>
      <c r="R2" s="1269"/>
      <c r="S2" s="1269"/>
      <c r="T2" s="1269"/>
      <c r="U2" s="1269"/>
      <c r="V2" s="1269"/>
      <c r="W2" s="1269"/>
      <c r="X2" s="94"/>
      <c r="Y2" s="94"/>
    </row>
    <row r="3" spans="1:44" s="209" customFormat="1" ht="27" customHeight="1" x14ac:dyDescent="0.4">
      <c r="A3" s="2022" t="s">
        <v>407</v>
      </c>
      <c r="B3" s="2024" t="s">
        <v>134</v>
      </c>
      <c r="C3" s="2026" t="s">
        <v>89</v>
      </c>
      <c r="D3" s="1866" t="s">
        <v>351</v>
      </c>
      <c r="E3" s="1867"/>
      <c r="F3" s="1867"/>
      <c r="G3" s="1867"/>
      <c r="H3" s="1867"/>
      <c r="I3" s="1867"/>
      <c r="J3" s="1867"/>
      <c r="K3" s="1867"/>
      <c r="L3" s="1867"/>
      <c r="M3" s="1867"/>
      <c r="N3" s="1373"/>
      <c r="O3" s="1373"/>
      <c r="P3" s="1373"/>
      <c r="Q3" s="1373"/>
      <c r="R3" s="1373"/>
      <c r="S3" s="1373"/>
      <c r="T3" s="1373"/>
      <c r="U3" s="1373"/>
      <c r="V3" s="1373"/>
      <c r="W3" s="1373"/>
      <c r="X3" s="152"/>
      <c r="Y3" s="152"/>
      <c r="Z3" s="141"/>
      <c r="AA3" s="141"/>
      <c r="AB3" s="141"/>
      <c r="AC3" s="141"/>
      <c r="AD3" s="141"/>
      <c r="AE3" s="141"/>
      <c r="AF3" s="141"/>
      <c r="AG3" s="141"/>
      <c r="AH3" s="141"/>
      <c r="AI3" s="141"/>
      <c r="AJ3" s="141"/>
      <c r="AK3" s="141"/>
      <c r="AL3" s="141"/>
      <c r="AM3" s="141"/>
      <c r="AN3" s="141"/>
      <c r="AO3" s="141"/>
      <c r="AP3" s="141"/>
      <c r="AQ3" s="141"/>
      <c r="AR3" s="141"/>
    </row>
    <row r="4" spans="1:44" s="210" customFormat="1" ht="27" customHeight="1" thickBot="1" x14ac:dyDescent="0.45">
      <c r="A4" s="2023"/>
      <c r="B4" s="2025"/>
      <c r="C4" s="1850"/>
      <c r="D4" s="607" t="s">
        <v>391</v>
      </c>
      <c r="E4" s="539" t="s">
        <v>114</v>
      </c>
      <c r="F4" s="539" t="s">
        <v>115</v>
      </c>
      <c r="G4" s="539" t="s">
        <v>116</v>
      </c>
      <c r="H4" s="539" t="s">
        <v>117</v>
      </c>
      <c r="I4" s="539" t="s">
        <v>118</v>
      </c>
      <c r="J4" s="539" t="s">
        <v>119</v>
      </c>
      <c r="K4" s="539" t="s">
        <v>120</v>
      </c>
      <c r="L4" s="539" t="s">
        <v>121</v>
      </c>
      <c r="M4" s="608" t="s">
        <v>122</v>
      </c>
      <c r="N4" s="1374" t="s">
        <v>123</v>
      </c>
      <c r="O4" s="1375" t="s">
        <v>124</v>
      </c>
      <c r="P4" s="1376" t="s">
        <v>125</v>
      </c>
      <c r="Q4" s="1376" t="s">
        <v>126</v>
      </c>
      <c r="R4" s="1376" t="s">
        <v>127</v>
      </c>
      <c r="S4" s="1376" t="s">
        <v>128</v>
      </c>
      <c r="T4" s="1376" t="s">
        <v>211</v>
      </c>
      <c r="U4" s="1376" t="s">
        <v>331</v>
      </c>
      <c r="V4" s="1376" t="s">
        <v>332</v>
      </c>
      <c r="W4" s="1376" t="s">
        <v>76</v>
      </c>
      <c r="X4" s="1278"/>
      <c r="Y4" s="1278"/>
      <c r="Z4" s="141"/>
      <c r="AA4" s="141"/>
      <c r="AB4" s="141"/>
      <c r="AC4" s="141"/>
      <c r="AD4" s="141"/>
      <c r="AE4" s="141"/>
      <c r="AF4" s="141"/>
      <c r="AG4" s="141"/>
      <c r="AH4" s="141"/>
      <c r="AI4" s="141"/>
      <c r="AJ4" s="141"/>
      <c r="AK4" s="141"/>
      <c r="AL4" s="141"/>
      <c r="AM4" s="141"/>
      <c r="AN4" s="141"/>
      <c r="AO4" s="141"/>
      <c r="AP4" s="141"/>
      <c r="AQ4" s="141"/>
      <c r="AR4" s="141"/>
    </row>
    <row r="5" spans="1:44" s="209" customFormat="1" ht="27" customHeight="1" x14ac:dyDescent="0.4">
      <c r="A5" s="2000" t="s">
        <v>334</v>
      </c>
      <c r="B5" s="719" t="s">
        <v>143</v>
      </c>
      <c r="C5" s="215">
        <v>3307</v>
      </c>
      <c r="D5" s="211">
        <v>1</v>
      </c>
      <c r="E5" s="211">
        <v>6</v>
      </c>
      <c r="F5" s="211">
        <v>18</v>
      </c>
      <c r="G5" s="211">
        <v>21</v>
      </c>
      <c r="H5" s="211">
        <v>17</v>
      </c>
      <c r="I5" s="211">
        <v>27</v>
      </c>
      <c r="J5" s="211">
        <v>23</v>
      </c>
      <c r="K5" s="211">
        <v>58</v>
      </c>
      <c r="L5" s="211">
        <v>53</v>
      </c>
      <c r="M5" s="212">
        <v>123</v>
      </c>
      <c r="N5" s="1374">
        <v>133</v>
      </c>
      <c r="O5" s="1375">
        <v>206</v>
      </c>
      <c r="P5" s="1374">
        <v>272</v>
      </c>
      <c r="Q5" s="1374">
        <v>307</v>
      </c>
      <c r="R5" s="1374">
        <v>367</v>
      </c>
      <c r="S5" s="1374">
        <v>411</v>
      </c>
      <c r="T5" s="1374">
        <v>414</v>
      </c>
      <c r="U5" s="1374">
        <v>345</v>
      </c>
      <c r="V5" s="1374">
        <v>500</v>
      </c>
      <c r="W5" s="1374">
        <v>5</v>
      </c>
      <c r="X5" s="1279"/>
      <c r="Y5" s="1279"/>
      <c r="Z5" s="141"/>
      <c r="AA5" s="141"/>
      <c r="AB5" s="141"/>
      <c r="AC5" s="141"/>
      <c r="AD5" s="141"/>
      <c r="AE5" s="141"/>
      <c r="AF5" s="141"/>
      <c r="AG5" s="141"/>
      <c r="AH5" s="141"/>
      <c r="AI5" s="141"/>
      <c r="AJ5" s="141"/>
      <c r="AK5" s="141"/>
      <c r="AL5" s="141"/>
      <c r="AM5" s="141"/>
      <c r="AN5" s="141"/>
      <c r="AO5" s="141"/>
      <c r="AP5" s="141"/>
      <c r="AQ5" s="141"/>
      <c r="AR5" s="141"/>
    </row>
    <row r="6" spans="1:44" s="141" customFormat="1" ht="27" customHeight="1" x14ac:dyDescent="0.4">
      <c r="A6" s="2001"/>
      <c r="B6" s="719" t="s">
        <v>144</v>
      </c>
      <c r="C6" s="215">
        <v>1692</v>
      </c>
      <c r="D6" s="211" t="s">
        <v>73</v>
      </c>
      <c r="E6" s="211" t="s">
        <v>73</v>
      </c>
      <c r="F6" s="211">
        <v>6</v>
      </c>
      <c r="G6" s="211">
        <v>10</v>
      </c>
      <c r="H6" s="211">
        <v>12</v>
      </c>
      <c r="I6" s="211">
        <v>16</v>
      </c>
      <c r="J6" s="211">
        <v>9</v>
      </c>
      <c r="K6" s="211">
        <v>24</v>
      </c>
      <c r="L6" s="211">
        <v>15</v>
      </c>
      <c r="M6" s="212">
        <v>42</v>
      </c>
      <c r="N6" s="1377">
        <v>45</v>
      </c>
      <c r="O6" s="1378">
        <v>86</v>
      </c>
      <c r="P6" s="1379">
        <v>120</v>
      </c>
      <c r="Q6" s="1379">
        <v>142</v>
      </c>
      <c r="R6" s="1379">
        <v>192</v>
      </c>
      <c r="S6" s="1379">
        <v>239</v>
      </c>
      <c r="T6" s="1379">
        <v>237</v>
      </c>
      <c r="U6" s="1379">
        <v>196</v>
      </c>
      <c r="V6" s="1379">
        <v>299</v>
      </c>
      <c r="W6" s="1379">
        <v>2</v>
      </c>
      <c r="X6" s="1279"/>
      <c r="Y6" s="1279"/>
    </row>
    <row r="7" spans="1:44" s="210" customFormat="1" ht="27" customHeight="1" x14ac:dyDescent="0.4">
      <c r="A7" s="2002"/>
      <c r="B7" s="720" t="s">
        <v>93</v>
      </c>
      <c r="C7" s="259">
        <v>1615</v>
      </c>
      <c r="D7" s="260">
        <v>1</v>
      </c>
      <c r="E7" s="260">
        <v>6</v>
      </c>
      <c r="F7" s="260">
        <v>12</v>
      </c>
      <c r="G7" s="260">
        <v>11</v>
      </c>
      <c r="H7" s="260">
        <v>5</v>
      </c>
      <c r="I7" s="260">
        <v>11</v>
      </c>
      <c r="J7" s="260">
        <v>14</v>
      </c>
      <c r="K7" s="260">
        <v>34</v>
      </c>
      <c r="L7" s="260">
        <v>38</v>
      </c>
      <c r="M7" s="1277">
        <v>81</v>
      </c>
      <c r="N7" s="1377">
        <v>88</v>
      </c>
      <c r="O7" s="1378">
        <v>120</v>
      </c>
      <c r="P7" s="1379">
        <v>152</v>
      </c>
      <c r="Q7" s="1379">
        <v>165</v>
      </c>
      <c r="R7" s="1379">
        <v>175</v>
      </c>
      <c r="S7" s="1379">
        <v>172</v>
      </c>
      <c r="T7" s="1379">
        <v>177</v>
      </c>
      <c r="U7" s="1379">
        <v>149</v>
      </c>
      <c r="V7" s="1379">
        <v>201</v>
      </c>
      <c r="W7" s="1379">
        <v>3</v>
      </c>
      <c r="X7" s="1279"/>
      <c r="Y7" s="1279"/>
      <c r="Z7" s="141"/>
      <c r="AA7" s="141"/>
      <c r="AB7" s="141"/>
      <c r="AC7" s="141"/>
      <c r="AD7" s="141"/>
      <c r="AE7" s="141"/>
      <c r="AF7" s="141"/>
      <c r="AG7" s="141"/>
      <c r="AH7" s="141"/>
      <c r="AI7" s="141"/>
      <c r="AJ7" s="141"/>
      <c r="AK7" s="141"/>
      <c r="AL7" s="141"/>
      <c r="AM7" s="141"/>
      <c r="AN7" s="141"/>
      <c r="AO7" s="141"/>
      <c r="AP7" s="141"/>
      <c r="AQ7" s="141"/>
      <c r="AR7" s="141"/>
    </row>
    <row r="8" spans="1:44" s="209" customFormat="1" ht="27" customHeight="1" x14ac:dyDescent="0.4">
      <c r="A8" s="2027" t="s">
        <v>335</v>
      </c>
      <c r="B8" s="440" t="s">
        <v>143</v>
      </c>
      <c r="C8" s="261">
        <v>65</v>
      </c>
      <c r="D8" s="261" t="s">
        <v>73</v>
      </c>
      <c r="E8" s="261" t="s">
        <v>73</v>
      </c>
      <c r="F8" s="261" t="s">
        <v>73</v>
      </c>
      <c r="G8" s="261" t="s">
        <v>73</v>
      </c>
      <c r="H8" s="261" t="s">
        <v>73</v>
      </c>
      <c r="I8" s="261" t="s">
        <v>73</v>
      </c>
      <c r="J8" s="261" t="s">
        <v>73</v>
      </c>
      <c r="K8" s="261">
        <v>3</v>
      </c>
      <c r="L8" s="261">
        <v>1</v>
      </c>
      <c r="M8" s="768" t="s">
        <v>73</v>
      </c>
      <c r="N8" s="1377">
        <v>3</v>
      </c>
      <c r="O8" s="1378">
        <v>1</v>
      </c>
      <c r="P8" s="1379">
        <v>8</v>
      </c>
      <c r="Q8" s="1379">
        <v>8</v>
      </c>
      <c r="R8" s="1379">
        <v>16</v>
      </c>
      <c r="S8" s="1379">
        <v>9</v>
      </c>
      <c r="T8" s="1379">
        <v>6</v>
      </c>
      <c r="U8" s="1379">
        <v>3</v>
      </c>
      <c r="V8" s="1379">
        <v>7</v>
      </c>
      <c r="W8" s="1379" t="s">
        <v>73</v>
      </c>
      <c r="X8" s="1280"/>
      <c r="Y8" s="1280"/>
      <c r="Z8" s="141"/>
      <c r="AA8" s="141"/>
      <c r="AB8" s="141"/>
      <c r="AC8" s="141"/>
      <c r="AD8" s="141"/>
      <c r="AE8" s="141"/>
      <c r="AF8" s="141"/>
      <c r="AG8" s="141"/>
      <c r="AH8" s="141"/>
      <c r="AI8" s="141"/>
      <c r="AJ8" s="141"/>
      <c r="AK8" s="141"/>
      <c r="AL8" s="141"/>
      <c r="AM8" s="141"/>
      <c r="AN8" s="141"/>
      <c r="AO8" s="141"/>
      <c r="AP8" s="141"/>
      <c r="AQ8" s="141"/>
      <c r="AR8" s="141"/>
    </row>
    <row r="9" spans="1:44" s="141" customFormat="1" ht="27" customHeight="1" x14ac:dyDescent="0.4">
      <c r="A9" s="2028"/>
      <c r="B9" s="718" t="s">
        <v>144</v>
      </c>
      <c r="C9" s="213">
        <v>47</v>
      </c>
      <c r="D9" s="213" t="s">
        <v>73</v>
      </c>
      <c r="E9" s="213" t="s">
        <v>73</v>
      </c>
      <c r="F9" s="213" t="s">
        <v>73</v>
      </c>
      <c r="G9" s="213" t="s">
        <v>73</v>
      </c>
      <c r="H9" s="213" t="s">
        <v>73</v>
      </c>
      <c r="I9" s="213" t="s">
        <v>73</v>
      </c>
      <c r="J9" s="213" t="s">
        <v>73</v>
      </c>
      <c r="K9" s="213">
        <v>2</v>
      </c>
      <c r="L9" s="213">
        <v>1</v>
      </c>
      <c r="M9" s="214" t="s">
        <v>73</v>
      </c>
      <c r="N9" s="1374">
        <v>2</v>
      </c>
      <c r="O9" s="1380">
        <v>1</v>
      </c>
      <c r="P9" s="1381">
        <v>3</v>
      </c>
      <c r="Q9" s="1381">
        <v>7</v>
      </c>
      <c r="R9" s="1381">
        <v>12</v>
      </c>
      <c r="S9" s="1381">
        <v>9</v>
      </c>
      <c r="T9" s="1381">
        <v>3</v>
      </c>
      <c r="U9" s="1381">
        <v>2</v>
      </c>
      <c r="V9" s="1381">
        <v>5</v>
      </c>
      <c r="W9" s="1381" t="s">
        <v>73</v>
      </c>
      <c r="X9" s="1280"/>
      <c r="Y9" s="1280"/>
    </row>
    <row r="10" spans="1:44" s="210" customFormat="1" ht="27" customHeight="1" x14ac:dyDescent="0.4">
      <c r="A10" s="2029"/>
      <c r="B10" s="441" t="s">
        <v>93</v>
      </c>
      <c r="C10" s="262">
        <v>18</v>
      </c>
      <c r="D10" s="262" t="s">
        <v>73</v>
      </c>
      <c r="E10" s="262" t="s">
        <v>73</v>
      </c>
      <c r="F10" s="262" t="s">
        <v>73</v>
      </c>
      <c r="G10" s="262" t="s">
        <v>73</v>
      </c>
      <c r="H10" s="262" t="s">
        <v>73</v>
      </c>
      <c r="I10" s="262" t="s">
        <v>73</v>
      </c>
      <c r="J10" s="262" t="s">
        <v>73</v>
      </c>
      <c r="K10" s="262">
        <v>1</v>
      </c>
      <c r="L10" s="262" t="s">
        <v>73</v>
      </c>
      <c r="M10" s="766" t="s">
        <v>73</v>
      </c>
      <c r="N10" s="1374">
        <v>1</v>
      </c>
      <c r="O10" s="1380" t="s">
        <v>73</v>
      </c>
      <c r="P10" s="1381">
        <v>5</v>
      </c>
      <c r="Q10" s="1381">
        <v>1</v>
      </c>
      <c r="R10" s="1381">
        <v>4</v>
      </c>
      <c r="S10" s="1381" t="s">
        <v>73</v>
      </c>
      <c r="T10" s="1381">
        <v>3</v>
      </c>
      <c r="U10" s="1381">
        <v>1</v>
      </c>
      <c r="V10" s="1381">
        <v>2</v>
      </c>
      <c r="W10" s="1381" t="s">
        <v>73</v>
      </c>
      <c r="X10" s="1280"/>
      <c r="Y10" s="1280"/>
      <c r="Z10" s="141"/>
      <c r="AA10" s="141"/>
      <c r="AB10" s="141"/>
      <c r="AC10" s="141"/>
      <c r="AD10" s="141"/>
      <c r="AE10" s="141"/>
      <c r="AF10" s="141"/>
      <c r="AG10" s="141"/>
      <c r="AH10" s="141"/>
      <c r="AI10" s="141"/>
      <c r="AJ10" s="141"/>
      <c r="AK10" s="141"/>
      <c r="AL10" s="141"/>
      <c r="AM10" s="141"/>
      <c r="AN10" s="141"/>
      <c r="AO10" s="141"/>
      <c r="AP10" s="141"/>
      <c r="AQ10" s="141"/>
      <c r="AR10" s="141"/>
    </row>
    <row r="11" spans="1:44" s="209" customFormat="1" ht="27" customHeight="1" x14ac:dyDescent="0.4">
      <c r="A11" s="2027" t="s">
        <v>208</v>
      </c>
      <c r="B11" s="440" t="s">
        <v>143</v>
      </c>
      <c r="C11" s="261">
        <v>318</v>
      </c>
      <c r="D11" s="261" t="s">
        <v>73</v>
      </c>
      <c r="E11" s="261" t="s">
        <v>73</v>
      </c>
      <c r="F11" s="261" t="s">
        <v>73</v>
      </c>
      <c r="G11" s="261" t="s">
        <v>73</v>
      </c>
      <c r="H11" s="261">
        <v>1</v>
      </c>
      <c r="I11" s="261">
        <v>1</v>
      </c>
      <c r="J11" s="261">
        <v>1</v>
      </c>
      <c r="K11" s="261">
        <v>9</v>
      </c>
      <c r="L11" s="261">
        <v>9</v>
      </c>
      <c r="M11" s="768">
        <v>13</v>
      </c>
      <c r="N11" s="1374">
        <v>13</v>
      </c>
      <c r="O11" s="1380">
        <v>28</v>
      </c>
      <c r="P11" s="1381">
        <v>27</v>
      </c>
      <c r="Q11" s="1381">
        <v>19</v>
      </c>
      <c r="R11" s="1381">
        <v>32</v>
      </c>
      <c r="S11" s="1381">
        <v>35</v>
      </c>
      <c r="T11" s="1381">
        <v>47</v>
      </c>
      <c r="U11" s="1381">
        <v>29</v>
      </c>
      <c r="V11" s="1381">
        <v>53</v>
      </c>
      <c r="W11" s="1381">
        <v>1</v>
      </c>
      <c r="X11" s="1280"/>
      <c r="Y11" s="1280"/>
      <c r="Z11" s="141"/>
      <c r="AA11" s="141"/>
      <c r="AB11" s="141"/>
      <c r="AC11" s="141"/>
      <c r="AD11" s="141"/>
      <c r="AE11" s="141"/>
      <c r="AF11" s="141"/>
      <c r="AG11" s="141"/>
      <c r="AH11" s="141"/>
      <c r="AI11" s="141"/>
      <c r="AJ11" s="141"/>
      <c r="AK11" s="141"/>
      <c r="AL11" s="141"/>
      <c r="AM11" s="141"/>
      <c r="AN11" s="141"/>
      <c r="AO11" s="141"/>
      <c r="AP11" s="141"/>
      <c r="AQ11" s="141"/>
      <c r="AR11" s="141"/>
    </row>
    <row r="12" spans="1:44" s="141" customFormat="1" ht="27" customHeight="1" x14ac:dyDescent="0.4">
      <c r="A12" s="2028"/>
      <c r="B12" s="718" t="s">
        <v>144</v>
      </c>
      <c r="C12" s="213">
        <v>194</v>
      </c>
      <c r="D12" s="213" t="s">
        <v>73</v>
      </c>
      <c r="E12" s="213" t="s">
        <v>73</v>
      </c>
      <c r="F12" s="213" t="s">
        <v>73</v>
      </c>
      <c r="G12" s="213" t="s">
        <v>73</v>
      </c>
      <c r="H12" s="213">
        <v>1</v>
      </c>
      <c r="I12" s="213">
        <v>1</v>
      </c>
      <c r="J12" s="213">
        <v>1</v>
      </c>
      <c r="K12" s="213">
        <v>6</v>
      </c>
      <c r="L12" s="213">
        <v>2</v>
      </c>
      <c r="M12" s="214">
        <v>5</v>
      </c>
      <c r="N12" s="1374">
        <v>3</v>
      </c>
      <c r="O12" s="1380">
        <v>15</v>
      </c>
      <c r="P12" s="1381">
        <v>12</v>
      </c>
      <c r="Q12" s="1381">
        <v>13</v>
      </c>
      <c r="R12" s="1381">
        <v>20</v>
      </c>
      <c r="S12" s="1381">
        <v>22</v>
      </c>
      <c r="T12" s="1381">
        <v>35</v>
      </c>
      <c r="U12" s="1381">
        <v>24</v>
      </c>
      <c r="V12" s="1381">
        <v>34</v>
      </c>
      <c r="W12" s="1381" t="s">
        <v>73</v>
      </c>
      <c r="X12" s="1280"/>
      <c r="Y12" s="1280"/>
    </row>
    <row r="13" spans="1:44" s="210" customFormat="1" ht="27" customHeight="1" x14ac:dyDescent="0.4">
      <c r="A13" s="2029"/>
      <c r="B13" s="441" t="s">
        <v>93</v>
      </c>
      <c r="C13" s="262">
        <v>124</v>
      </c>
      <c r="D13" s="262" t="s">
        <v>73</v>
      </c>
      <c r="E13" s="262" t="s">
        <v>73</v>
      </c>
      <c r="F13" s="262" t="s">
        <v>73</v>
      </c>
      <c r="G13" s="262" t="s">
        <v>73</v>
      </c>
      <c r="H13" s="262" t="s">
        <v>73</v>
      </c>
      <c r="I13" s="262" t="s">
        <v>73</v>
      </c>
      <c r="J13" s="262" t="s">
        <v>73</v>
      </c>
      <c r="K13" s="262">
        <v>3</v>
      </c>
      <c r="L13" s="262">
        <v>7</v>
      </c>
      <c r="M13" s="766">
        <v>8</v>
      </c>
      <c r="N13" s="1374">
        <v>10</v>
      </c>
      <c r="O13" s="1380">
        <v>13</v>
      </c>
      <c r="P13" s="1381">
        <v>15</v>
      </c>
      <c r="Q13" s="1381">
        <v>6</v>
      </c>
      <c r="R13" s="1381">
        <v>12</v>
      </c>
      <c r="S13" s="1381">
        <v>13</v>
      </c>
      <c r="T13" s="1381">
        <v>12</v>
      </c>
      <c r="U13" s="1381">
        <v>5</v>
      </c>
      <c r="V13" s="1381">
        <v>19</v>
      </c>
      <c r="W13" s="1381">
        <v>1</v>
      </c>
      <c r="X13" s="1280"/>
      <c r="Y13" s="1280"/>
      <c r="Z13" s="141"/>
      <c r="AA13" s="141"/>
      <c r="AB13" s="141"/>
      <c r="AC13" s="141"/>
      <c r="AD13" s="141"/>
      <c r="AE13" s="141"/>
      <c r="AF13" s="141"/>
      <c r="AG13" s="141"/>
      <c r="AH13" s="141"/>
      <c r="AI13" s="141"/>
      <c r="AJ13" s="141"/>
      <c r="AK13" s="141"/>
      <c r="AL13" s="141"/>
      <c r="AM13" s="141"/>
      <c r="AN13" s="141"/>
      <c r="AO13" s="141"/>
      <c r="AP13" s="141"/>
      <c r="AQ13" s="141"/>
      <c r="AR13" s="141"/>
    </row>
    <row r="14" spans="1:44" s="209" customFormat="1" ht="27" customHeight="1" x14ac:dyDescent="0.4">
      <c r="A14" s="2027" t="s">
        <v>336</v>
      </c>
      <c r="B14" s="440" t="s">
        <v>143</v>
      </c>
      <c r="C14" s="261">
        <v>40</v>
      </c>
      <c r="D14" s="261" t="s">
        <v>73</v>
      </c>
      <c r="E14" s="261" t="s">
        <v>73</v>
      </c>
      <c r="F14" s="261" t="s">
        <v>73</v>
      </c>
      <c r="G14" s="261" t="s">
        <v>73</v>
      </c>
      <c r="H14" s="261" t="s">
        <v>73</v>
      </c>
      <c r="I14" s="261" t="s">
        <v>73</v>
      </c>
      <c r="J14" s="261" t="s">
        <v>73</v>
      </c>
      <c r="K14" s="261" t="s">
        <v>73</v>
      </c>
      <c r="L14" s="261">
        <v>1</v>
      </c>
      <c r="M14" s="768">
        <v>2</v>
      </c>
      <c r="N14" s="1374" t="s">
        <v>73</v>
      </c>
      <c r="O14" s="1380">
        <v>3</v>
      </c>
      <c r="P14" s="1381">
        <v>2</v>
      </c>
      <c r="Q14" s="1381">
        <v>4</v>
      </c>
      <c r="R14" s="1381">
        <v>3</v>
      </c>
      <c r="S14" s="1381">
        <v>8</v>
      </c>
      <c r="T14" s="1381">
        <v>8</v>
      </c>
      <c r="U14" s="1381">
        <v>4</v>
      </c>
      <c r="V14" s="1381">
        <v>5</v>
      </c>
      <c r="W14" s="1381" t="s">
        <v>73</v>
      </c>
      <c r="X14" s="1280"/>
      <c r="Y14" s="1280"/>
      <c r="Z14" s="141"/>
      <c r="AA14" s="141"/>
      <c r="AB14" s="141"/>
      <c r="AC14" s="141"/>
      <c r="AD14" s="141"/>
      <c r="AE14" s="141"/>
      <c r="AF14" s="141"/>
      <c r="AG14" s="141"/>
      <c r="AH14" s="141"/>
      <c r="AI14" s="141"/>
      <c r="AJ14" s="141"/>
      <c r="AK14" s="141"/>
      <c r="AL14" s="141"/>
      <c r="AM14" s="141"/>
      <c r="AN14" s="141"/>
      <c r="AO14" s="141"/>
      <c r="AP14" s="141"/>
      <c r="AQ14" s="141"/>
      <c r="AR14" s="141"/>
    </row>
    <row r="15" spans="1:44" s="141" customFormat="1" ht="27" customHeight="1" x14ac:dyDescent="0.4">
      <c r="A15" s="2028"/>
      <c r="B15" s="718" t="s">
        <v>144</v>
      </c>
      <c r="C15" s="213">
        <v>32</v>
      </c>
      <c r="D15" s="213" t="s">
        <v>73</v>
      </c>
      <c r="E15" s="213" t="s">
        <v>73</v>
      </c>
      <c r="F15" s="213" t="s">
        <v>73</v>
      </c>
      <c r="G15" s="213" t="s">
        <v>73</v>
      </c>
      <c r="H15" s="213" t="s">
        <v>73</v>
      </c>
      <c r="I15" s="213" t="s">
        <v>73</v>
      </c>
      <c r="J15" s="213" t="s">
        <v>73</v>
      </c>
      <c r="K15" s="213" t="s">
        <v>73</v>
      </c>
      <c r="L15" s="213" t="s">
        <v>73</v>
      </c>
      <c r="M15" s="214">
        <v>1</v>
      </c>
      <c r="N15" s="1374" t="s">
        <v>73</v>
      </c>
      <c r="O15" s="1380">
        <v>3</v>
      </c>
      <c r="P15" s="1381">
        <v>1</v>
      </c>
      <c r="Q15" s="1381">
        <v>4</v>
      </c>
      <c r="R15" s="1381">
        <v>3</v>
      </c>
      <c r="S15" s="1381">
        <v>6</v>
      </c>
      <c r="T15" s="1381">
        <v>7</v>
      </c>
      <c r="U15" s="1381">
        <v>2</v>
      </c>
      <c r="V15" s="1381">
        <v>5</v>
      </c>
      <c r="W15" s="1381" t="s">
        <v>73</v>
      </c>
      <c r="X15" s="1280"/>
      <c r="Y15" s="1280"/>
    </row>
    <row r="16" spans="1:44" s="210" customFormat="1" ht="27" customHeight="1" x14ac:dyDescent="0.4">
      <c r="A16" s="2029"/>
      <c r="B16" s="441" t="s">
        <v>93</v>
      </c>
      <c r="C16" s="262">
        <v>8</v>
      </c>
      <c r="D16" s="262" t="s">
        <v>73</v>
      </c>
      <c r="E16" s="262" t="s">
        <v>73</v>
      </c>
      <c r="F16" s="262" t="s">
        <v>73</v>
      </c>
      <c r="G16" s="262" t="s">
        <v>73</v>
      </c>
      <c r="H16" s="262" t="s">
        <v>73</v>
      </c>
      <c r="I16" s="262" t="s">
        <v>73</v>
      </c>
      <c r="J16" s="262" t="s">
        <v>73</v>
      </c>
      <c r="K16" s="262" t="s">
        <v>73</v>
      </c>
      <c r="L16" s="262">
        <v>1</v>
      </c>
      <c r="M16" s="766">
        <v>1</v>
      </c>
      <c r="N16" s="1374" t="s">
        <v>73</v>
      </c>
      <c r="O16" s="1380" t="s">
        <v>73</v>
      </c>
      <c r="P16" s="1381">
        <v>1</v>
      </c>
      <c r="Q16" s="1381" t="s">
        <v>73</v>
      </c>
      <c r="R16" s="1381" t="s">
        <v>73</v>
      </c>
      <c r="S16" s="1381">
        <v>2</v>
      </c>
      <c r="T16" s="1381">
        <v>1</v>
      </c>
      <c r="U16" s="1381">
        <v>2</v>
      </c>
      <c r="V16" s="1381" t="s">
        <v>73</v>
      </c>
      <c r="W16" s="1381" t="s">
        <v>73</v>
      </c>
      <c r="X16" s="1280"/>
      <c r="Y16" s="1280"/>
      <c r="Z16" s="141"/>
      <c r="AA16" s="141"/>
      <c r="AB16" s="141"/>
      <c r="AC16" s="141"/>
      <c r="AD16" s="141"/>
      <c r="AE16" s="141"/>
      <c r="AF16" s="141"/>
      <c r="AG16" s="141"/>
      <c r="AH16" s="141"/>
      <c r="AI16" s="141"/>
      <c r="AJ16" s="141"/>
      <c r="AK16" s="141"/>
      <c r="AL16" s="141"/>
      <c r="AM16" s="141"/>
      <c r="AN16" s="141"/>
      <c r="AO16" s="141"/>
      <c r="AP16" s="141"/>
      <c r="AQ16" s="141"/>
      <c r="AR16" s="141"/>
    </row>
    <row r="17" spans="1:44" s="209" customFormat="1" ht="27" customHeight="1" x14ac:dyDescent="0.4">
      <c r="A17" s="2027" t="s">
        <v>337</v>
      </c>
      <c r="B17" s="440" t="s">
        <v>143</v>
      </c>
      <c r="C17" s="261">
        <v>305</v>
      </c>
      <c r="D17" s="261" t="s">
        <v>73</v>
      </c>
      <c r="E17" s="261" t="s">
        <v>73</v>
      </c>
      <c r="F17" s="261" t="s">
        <v>73</v>
      </c>
      <c r="G17" s="261" t="s">
        <v>73</v>
      </c>
      <c r="H17" s="261" t="s">
        <v>73</v>
      </c>
      <c r="I17" s="261" t="s">
        <v>73</v>
      </c>
      <c r="J17" s="261">
        <v>1</v>
      </c>
      <c r="K17" s="261">
        <v>1</v>
      </c>
      <c r="L17" s="261">
        <v>1</v>
      </c>
      <c r="M17" s="768">
        <v>11</v>
      </c>
      <c r="N17" s="1374">
        <v>13</v>
      </c>
      <c r="O17" s="1380">
        <v>18</v>
      </c>
      <c r="P17" s="1381">
        <v>25</v>
      </c>
      <c r="Q17" s="1381">
        <v>31</v>
      </c>
      <c r="R17" s="1381">
        <v>40</v>
      </c>
      <c r="S17" s="1381">
        <v>43</v>
      </c>
      <c r="T17" s="1381">
        <v>46</v>
      </c>
      <c r="U17" s="1381">
        <v>38</v>
      </c>
      <c r="V17" s="1381">
        <v>37</v>
      </c>
      <c r="W17" s="1381" t="s">
        <v>73</v>
      </c>
      <c r="X17" s="1280"/>
      <c r="Y17" s="1280"/>
      <c r="Z17" s="141"/>
      <c r="AA17" s="141"/>
      <c r="AB17" s="141"/>
      <c r="AC17" s="141"/>
      <c r="AD17" s="141"/>
      <c r="AE17" s="141"/>
      <c r="AF17" s="141"/>
      <c r="AG17" s="141"/>
      <c r="AH17" s="141"/>
      <c r="AI17" s="141"/>
      <c r="AJ17" s="141"/>
      <c r="AK17" s="141"/>
      <c r="AL17" s="141"/>
      <c r="AM17" s="141"/>
      <c r="AN17" s="141"/>
      <c r="AO17" s="141"/>
      <c r="AP17" s="141"/>
      <c r="AQ17" s="141"/>
      <c r="AR17" s="141"/>
    </row>
    <row r="18" spans="1:44" s="141" customFormat="1" ht="27" customHeight="1" x14ac:dyDescent="0.4">
      <c r="A18" s="2028"/>
      <c r="B18" s="718" t="s">
        <v>144</v>
      </c>
      <c r="C18" s="213">
        <v>160</v>
      </c>
      <c r="D18" s="213" t="s">
        <v>73</v>
      </c>
      <c r="E18" s="213" t="s">
        <v>73</v>
      </c>
      <c r="F18" s="213" t="s">
        <v>73</v>
      </c>
      <c r="G18" s="213" t="s">
        <v>73</v>
      </c>
      <c r="H18" s="213" t="s">
        <v>73</v>
      </c>
      <c r="I18" s="213" t="s">
        <v>73</v>
      </c>
      <c r="J18" s="213">
        <v>1</v>
      </c>
      <c r="K18" s="213">
        <v>1</v>
      </c>
      <c r="L18" s="213">
        <v>1</v>
      </c>
      <c r="M18" s="214">
        <v>3</v>
      </c>
      <c r="N18" s="1374">
        <v>8</v>
      </c>
      <c r="O18" s="1380">
        <v>9</v>
      </c>
      <c r="P18" s="1381">
        <v>15</v>
      </c>
      <c r="Q18" s="1381">
        <v>17</v>
      </c>
      <c r="R18" s="1381">
        <v>18</v>
      </c>
      <c r="S18" s="1381">
        <v>29</v>
      </c>
      <c r="T18" s="1381">
        <v>25</v>
      </c>
      <c r="U18" s="1381">
        <v>17</v>
      </c>
      <c r="V18" s="1381">
        <v>16</v>
      </c>
      <c r="W18" s="1381" t="s">
        <v>73</v>
      </c>
      <c r="X18" s="1280"/>
      <c r="Y18" s="1280"/>
    </row>
    <row r="19" spans="1:44" s="210" customFormat="1" ht="27" customHeight="1" x14ac:dyDescent="0.4">
      <c r="A19" s="2029"/>
      <c r="B19" s="441" t="s">
        <v>93</v>
      </c>
      <c r="C19" s="262">
        <v>145</v>
      </c>
      <c r="D19" s="262" t="s">
        <v>73</v>
      </c>
      <c r="E19" s="262" t="s">
        <v>73</v>
      </c>
      <c r="F19" s="262" t="s">
        <v>73</v>
      </c>
      <c r="G19" s="262" t="s">
        <v>73</v>
      </c>
      <c r="H19" s="262" t="s">
        <v>73</v>
      </c>
      <c r="I19" s="262" t="s">
        <v>73</v>
      </c>
      <c r="J19" s="262" t="s">
        <v>73</v>
      </c>
      <c r="K19" s="262" t="s">
        <v>73</v>
      </c>
      <c r="L19" s="262" t="s">
        <v>73</v>
      </c>
      <c r="M19" s="766">
        <v>8</v>
      </c>
      <c r="N19" s="1374">
        <v>5</v>
      </c>
      <c r="O19" s="1380">
        <v>9</v>
      </c>
      <c r="P19" s="1381">
        <v>10</v>
      </c>
      <c r="Q19" s="1381">
        <v>14</v>
      </c>
      <c r="R19" s="1381">
        <v>22</v>
      </c>
      <c r="S19" s="1381">
        <v>14</v>
      </c>
      <c r="T19" s="1381">
        <v>21</v>
      </c>
      <c r="U19" s="1381">
        <v>21</v>
      </c>
      <c r="V19" s="1381">
        <v>21</v>
      </c>
      <c r="W19" s="1381" t="s">
        <v>73</v>
      </c>
      <c r="X19" s="1280"/>
      <c r="Y19" s="1280"/>
      <c r="Z19" s="141"/>
      <c r="AA19" s="141"/>
      <c r="AB19" s="141"/>
      <c r="AC19" s="141"/>
      <c r="AD19" s="141"/>
      <c r="AE19" s="141"/>
      <c r="AF19" s="141"/>
      <c r="AG19" s="141"/>
      <c r="AH19" s="141"/>
      <c r="AI19" s="141"/>
      <c r="AJ19" s="141"/>
      <c r="AK19" s="141"/>
      <c r="AL19" s="141"/>
      <c r="AM19" s="141"/>
      <c r="AN19" s="141"/>
      <c r="AO19" s="141"/>
      <c r="AP19" s="141"/>
      <c r="AQ19" s="141"/>
      <c r="AR19" s="141"/>
    </row>
    <row r="20" spans="1:44" s="209" customFormat="1" ht="27" customHeight="1" x14ac:dyDescent="0.4">
      <c r="A20" s="2027" t="s">
        <v>338</v>
      </c>
      <c r="B20" s="440" t="s">
        <v>143</v>
      </c>
      <c r="C20" s="261">
        <v>171</v>
      </c>
      <c r="D20" s="261" t="s">
        <v>73</v>
      </c>
      <c r="E20" s="261" t="s">
        <v>73</v>
      </c>
      <c r="F20" s="261" t="s">
        <v>73</v>
      </c>
      <c r="G20" s="261" t="s">
        <v>73</v>
      </c>
      <c r="H20" s="261" t="s">
        <v>73</v>
      </c>
      <c r="I20" s="261">
        <v>1</v>
      </c>
      <c r="J20" s="261">
        <v>2</v>
      </c>
      <c r="K20" s="261" t="s">
        <v>73</v>
      </c>
      <c r="L20" s="261">
        <v>1</v>
      </c>
      <c r="M20" s="768">
        <v>8</v>
      </c>
      <c r="N20" s="1374">
        <v>4</v>
      </c>
      <c r="O20" s="1380">
        <v>4</v>
      </c>
      <c r="P20" s="1381">
        <v>9</v>
      </c>
      <c r="Q20" s="1381">
        <v>13</v>
      </c>
      <c r="R20" s="1381">
        <v>20</v>
      </c>
      <c r="S20" s="1381">
        <v>32</v>
      </c>
      <c r="T20" s="1381">
        <v>23</v>
      </c>
      <c r="U20" s="1381">
        <v>29</v>
      </c>
      <c r="V20" s="1381">
        <v>24</v>
      </c>
      <c r="W20" s="1381">
        <v>1</v>
      </c>
      <c r="X20" s="1280"/>
      <c r="Y20" s="1280"/>
      <c r="Z20" s="141"/>
      <c r="AA20" s="141"/>
      <c r="AB20" s="141"/>
      <c r="AC20" s="141"/>
      <c r="AD20" s="141"/>
      <c r="AE20" s="141"/>
      <c r="AF20" s="141"/>
      <c r="AG20" s="141"/>
      <c r="AH20" s="141"/>
      <c r="AI20" s="141"/>
      <c r="AJ20" s="141"/>
      <c r="AK20" s="141"/>
      <c r="AL20" s="141"/>
      <c r="AM20" s="141"/>
      <c r="AN20" s="141"/>
      <c r="AO20" s="141"/>
      <c r="AP20" s="141"/>
      <c r="AQ20" s="141"/>
      <c r="AR20" s="141"/>
    </row>
    <row r="21" spans="1:44" s="141" customFormat="1" ht="27" customHeight="1" x14ac:dyDescent="0.4">
      <c r="A21" s="2028"/>
      <c r="B21" s="718" t="s">
        <v>144</v>
      </c>
      <c r="C21" s="213">
        <v>90</v>
      </c>
      <c r="D21" s="213" t="s">
        <v>73</v>
      </c>
      <c r="E21" s="213" t="s">
        <v>73</v>
      </c>
      <c r="F21" s="213" t="s">
        <v>73</v>
      </c>
      <c r="G21" s="213" t="s">
        <v>73</v>
      </c>
      <c r="H21" s="213" t="s">
        <v>73</v>
      </c>
      <c r="I21" s="213">
        <v>1</v>
      </c>
      <c r="J21" s="213" t="s">
        <v>73</v>
      </c>
      <c r="K21" s="213" t="s">
        <v>73</v>
      </c>
      <c r="L21" s="213" t="s">
        <v>73</v>
      </c>
      <c r="M21" s="214">
        <v>4</v>
      </c>
      <c r="N21" s="1374">
        <v>1</v>
      </c>
      <c r="O21" s="1380">
        <v>1</v>
      </c>
      <c r="P21" s="1381">
        <v>3</v>
      </c>
      <c r="Q21" s="1381">
        <v>7</v>
      </c>
      <c r="R21" s="1381">
        <v>6</v>
      </c>
      <c r="S21" s="1381">
        <v>20</v>
      </c>
      <c r="T21" s="1381">
        <v>15</v>
      </c>
      <c r="U21" s="1381">
        <v>15</v>
      </c>
      <c r="V21" s="1381">
        <v>16</v>
      </c>
      <c r="W21" s="1381">
        <v>1</v>
      </c>
      <c r="X21" s="1280"/>
      <c r="Y21" s="1280"/>
    </row>
    <row r="22" spans="1:44" s="210" customFormat="1" ht="27" customHeight="1" x14ac:dyDescent="0.4">
      <c r="A22" s="2029"/>
      <c r="B22" s="441" t="s">
        <v>93</v>
      </c>
      <c r="C22" s="262">
        <v>81</v>
      </c>
      <c r="D22" s="262" t="s">
        <v>73</v>
      </c>
      <c r="E22" s="262" t="s">
        <v>73</v>
      </c>
      <c r="F22" s="262" t="s">
        <v>73</v>
      </c>
      <c r="G22" s="262" t="s">
        <v>73</v>
      </c>
      <c r="H22" s="262" t="s">
        <v>73</v>
      </c>
      <c r="I22" s="262" t="s">
        <v>73</v>
      </c>
      <c r="J22" s="262">
        <v>2</v>
      </c>
      <c r="K22" s="262" t="s">
        <v>73</v>
      </c>
      <c r="L22" s="262">
        <v>1</v>
      </c>
      <c r="M22" s="766">
        <v>4</v>
      </c>
      <c r="N22" s="1374">
        <v>3</v>
      </c>
      <c r="O22" s="1380">
        <v>3</v>
      </c>
      <c r="P22" s="1381">
        <v>6</v>
      </c>
      <c r="Q22" s="1381">
        <v>6</v>
      </c>
      <c r="R22" s="1381">
        <v>14</v>
      </c>
      <c r="S22" s="1381">
        <v>12</v>
      </c>
      <c r="T22" s="1381">
        <v>8</v>
      </c>
      <c r="U22" s="1381">
        <v>14</v>
      </c>
      <c r="V22" s="1381">
        <v>8</v>
      </c>
      <c r="W22" s="1381" t="s">
        <v>73</v>
      </c>
      <c r="X22" s="1280"/>
      <c r="Y22" s="1280"/>
      <c r="Z22" s="141"/>
      <c r="AA22" s="141"/>
      <c r="AB22" s="141"/>
      <c r="AC22" s="141"/>
      <c r="AD22" s="141"/>
      <c r="AE22" s="141"/>
      <c r="AF22" s="141"/>
      <c r="AG22" s="141"/>
      <c r="AH22" s="141"/>
      <c r="AI22" s="141"/>
      <c r="AJ22" s="141"/>
      <c r="AK22" s="141"/>
      <c r="AL22" s="141"/>
      <c r="AM22" s="141"/>
      <c r="AN22" s="141"/>
      <c r="AO22" s="141"/>
      <c r="AP22" s="141"/>
      <c r="AQ22" s="141"/>
      <c r="AR22" s="141"/>
    </row>
    <row r="23" spans="1:44" s="209" customFormat="1" ht="27" customHeight="1" x14ac:dyDescent="0.4">
      <c r="A23" s="2027" t="s">
        <v>359</v>
      </c>
      <c r="B23" s="440" t="s">
        <v>143</v>
      </c>
      <c r="C23" s="261">
        <v>131</v>
      </c>
      <c r="D23" s="261" t="s">
        <v>73</v>
      </c>
      <c r="E23" s="261" t="s">
        <v>73</v>
      </c>
      <c r="F23" s="261" t="s">
        <v>73</v>
      </c>
      <c r="G23" s="261" t="s">
        <v>73</v>
      </c>
      <c r="H23" s="261" t="s">
        <v>73</v>
      </c>
      <c r="I23" s="261" t="s">
        <v>73</v>
      </c>
      <c r="J23" s="261" t="s">
        <v>73</v>
      </c>
      <c r="K23" s="261" t="s">
        <v>73</v>
      </c>
      <c r="L23" s="261">
        <v>3</v>
      </c>
      <c r="M23" s="768">
        <v>2</v>
      </c>
      <c r="N23" s="1374">
        <v>4</v>
      </c>
      <c r="O23" s="1380">
        <v>5</v>
      </c>
      <c r="P23" s="1381">
        <v>12</v>
      </c>
      <c r="Q23" s="1381">
        <v>17</v>
      </c>
      <c r="R23" s="1381">
        <v>18</v>
      </c>
      <c r="S23" s="1381">
        <v>12</v>
      </c>
      <c r="T23" s="1381">
        <v>17</v>
      </c>
      <c r="U23" s="1381">
        <v>22</v>
      </c>
      <c r="V23" s="1381">
        <v>19</v>
      </c>
      <c r="W23" s="1381" t="s">
        <v>73</v>
      </c>
      <c r="X23" s="1280"/>
      <c r="Y23" s="1280"/>
      <c r="Z23" s="141"/>
      <c r="AA23" s="141"/>
      <c r="AB23" s="141"/>
      <c r="AC23" s="141"/>
      <c r="AD23" s="141"/>
      <c r="AE23" s="141"/>
      <c r="AF23" s="141"/>
      <c r="AG23" s="141"/>
      <c r="AH23" s="141"/>
      <c r="AI23" s="141"/>
      <c r="AJ23" s="141"/>
      <c r="AK23" s="141"/>
      <c r="AL23" s="141"/>
      <c r="AM23" s="141"/>
      <c r="AN23" s="141"/>
      <c r="AO23" s="141"/>
      <c r="AP23" s="141"/>
      <c r="AQ23" s="141"/>
      <c r="AR23" s="141"/>
    </row>
    <row r="24" spans="1:44" s="141" customFormat="1" ht="27" customHeight="1" x14ac:dyDescent="0.4">
      <c r="A24" s="2028"/>
      <c r="B24" s="718" t="s">
        <v>144</v>
      </c>
      <c r="C24" s="213">
        <v>67</v>
      </c>
      <c r="D24" s="213" t="s">
        <v>73</v>
      </c>
      <c r="E24" s="213" t="s">
        <v>73</v>
      </c>
      <c r="F24" s="213" t="s">
        <v>73</v>
      </c>
      <c r="G24" s="213" t="s">
        <v>73</v>
      </c>
      <c r="H24" s="213" t="s">
        <v>73</v>
      </c>
      <c r="I24" s="213" t="s">
        <v>73</v>
      </c>
      <c r="J24" s="213" t="s">
        <v>73</v>
      </c>
      <c r="K24" s="213" t="s">
        <v>73</v>
      </c>
      <c r="L24" s="213">
        <v>2</v>
      </c>
      <c r="M24" s="214">
        <v>1</v>
      </c>
      <c r="N24" s="1374">
        <v>2</v>
      </c>
      <c r="O24" s="1380">
        <v>3</v>
      </c>
      <c r="P24" s="1381">
        <v>7</v>
      </c>
      <c r="Q24" s="1381">
        <v>11</v>
      </c>
      <c r="R24" s="1381">
        <v>10</v>
      </c>
      <c r="S24" s="1381">
        <v>6</v>
      </c>
      <c r="T24" s="1381">
        <v>7</v>
      </c>
      <c r="U24" s="1381">
        <v>10</v>
      </c>
      <c r="V24" s="1381">
        <v>8</v>
      </c>
      <c r="W24" s="1381" t="s">
        <v>73</v>
      </c>
      <c r="X24" s="1280"/>
      <c r="Y24" s="1280"/>
    </row>
    <row r="25" spans="1:44" s="210" customFormat="1" ht="27" customHeight="1" x14ac:dyDescent="0.4">
      <c r="A25" s="2029"/>
      <c r="B25" s="441" t="s">
        <v>93</v>
      </c>
      <c r="C25" s="262">
        <v>64</v>
      </c>
      <c r="D25" s="262" t="s">
        <v>73</v>
      </c>
      <c r="E25" s="262" t="s">
        <v>73</v>
      </c>
      <c r="F25" s="262" t="s">
        <v>73</v>
      </c>
      <c r="G25" s="262" t="s">
        <v>73</v>
      </c>
      <c r="H25" s="262" t="s">
        <v>73</v>
      </c>
      <c r="I25" s="262" t="s">
        <v>73</v>
      </c>
      <c r="J25" s="262" t="s">
        <v>73</v>
      </c>
      <c r="K25" s="262" t="s">
        <v>73</v>
      </c>
      <c r="L25" s="262">
        <v>1</v>
      </c>
      <c r="M25" s="766">
        <v>1</v>
      </c>
      <c r="N25" s="1374">
        <v>2</v>
      </c>
      <c r="O25" s="1380">
        <v>2</v>
      </c>
      <c r="P25" s="1381">
        <v>5</v>
      </c>
      <c r="Q25" s="1381">
        <v>6</v>
      </c>
      <c r="R25" s="1381">
        <v>8</v>
      </c>
      <c r="S25" s="1381">
        <v>6</v>
      </c>
      <c r="T25" s="1381">
        <v>10</v>
      </c>
      <c r="U25" s="1381">
        <v>12</v>
      </c>
      <c r="V25" s="1381">
        <v>11</v>
      </c>
      <c r="W25" s="1381" t="s">
        <v>73</v>
      </c>
      <c r="X25" s="1280"/>
      <c r="Y25" s="1280"/>
      <c r="Z25" s="141"/>
      <c r="AA25" s="141"/>
      <c r="AB25" s="141"/>
      <c r="AC25" s="141"/>
      <c r="AD25" s="141"/>
      <c r="AE25" s="141"/>
      <c r="AF25" s="141"/>
      <c r="AG25" s="141"/>
      <c r="AH25" s="141"/>
      <c r="AI25" s="141"/>
      <c r="AJ25" s="141"/>
      <c r="AK25" s="141"/>
      <c r="AL25" s="141"/>
      <c r="AM25" s="141"/>
      <c r="AN25" s="141"/>
      <c r="AO25" s="141"/>
      <c r="AP25" s="141"/>
      <c r="AQ25" s="141"/>
      <c r="AR25" s="141"/>
    </row>
    <row r="26" spans="1:44" s="209" customFormat="1" ht="27" customHeight="1" x14ac:dyDescent="0.4">
      <c r="A26" s="2027" t="s">
        <v>339</v>
      </c>
      <c r="B26" s="440" t="s">
        <v>143</v>
      </c>
      <c r="C26" s="261">
        <v>23</v>
      </c>
      <c r="D26" s="261" t="s">
        <v>73</v>
      </c>
      <c r="E26" s="261" t="s">
        <v>73</v>
      </c>
      <c r="F26" s="261" t="s">
        <v>73</v>
      </c>
      <c r="G26" s="261" t="s">
        <v>73</v>
      </c>
      <c r="H26" s="261" t="s">
        <v>73</v>
      </c>
      <c r="I26" s="261" t="s">
        <v>73</v>
      </c>
      <c r="J26" s="261" t="s">
        <v>73</v>
      </c>
      <c r="K26" s="261" t="s">
        <v>73</v>
      </c>
      <c r="L26" s="261" t="s">
        <v>73</v>
      </c>
      <c r="M26" s="768" t="s">
        <v>73</v>
      </c>
      <c r="N26" s="1374">
        <v>1</v>
      </c>
      <c r="O26" s="1380">
        <v>1</v>
      </c>
      <c r="P26" s="1381" t="s">
        <v>73</v>
      </c>
      <c r="Q26" s="1381" t="s">
        <v>73</v>
      </c>
      <c r="R26" s="1381">
        <v>2</v>
      </c>
      <c r="S26" s="1381">
        <v>5</v>
      </c>
      <c r="T26" s="1381">
        <v>7</v>
      </c>
      <c r="U26" s="1381">
        <v>4</v>
      </c>
      <c r="V26" s="1381">
        <v>3</v>
      </c>
      <c r="W26" s="1381" t="s">
        <v>73</v>
      </c>
      <c r="X26" s="1280"/>
      <c r="Y26" s="1280"/>
      <c r="Z26" s="141"/>
      <c r="AA26" s="141"/>
      <c r="AB26" s="141"/>
      <c r="AC26" s="141"/>
      <c r="AD26" s="141"/>
      <c r="AE26" s="141"/>
      <c r="AF26" s="141"/>
      <c r="AG26" s="141"/>
      <c r="AH26" s="141"/>
      <c r="AI26" s="141"/>
      <c r="AJ26" s="141"/>
      <c r="AK26" s="141"/>
      <c r="AL26" s="141"/>
      <c r="AM26" s="141"/>
      <c r="AN26" s="141"/>
      <c r="AO26" s="141"/>
      <c r="AP26" s="141"/>
      <c r="AQ26" s="141"/>
      <c r="AR26" s="141"/>
    </row>
    <row r="27" spans="1:44" s="141" customFormat="1" ht="27" customHeight="1" x14ac:dyDescent="0.4">
      <c r="A27" s="2028"/>
      <c r="B27" s="718" t="s">
        <v>144</v>
      </c>
      <c r="C27" s="213">
        <v>17</v>
      </c>
      <c r="D27" s="213" t="s">
        <v>73</v>
      </c>
      <c r="E27" s="213" t="s">
        <v>73</v>
      </c>
      <c r="F27" s="213" t="s">
        <v>73</v>
      </c>
      <c r="G27" s="213" t="s">
        <v>73</v>
      </c>
      <c r="H27" s="213" t="s">
        <v>73</v>
      </c>
      <c r="I27" s="213" t="s">
        <v>73</v>
      </c>
      <c r="J27" s="213" t="s">
        <v>73</v>
      </c>
      <c r="K27" s="213" t="s">
        <v>73</v>
      </c>
      <c r="L27" s="213" t="s">
        <v>73</v>
      </c>
      <c r="M27" s="214" t="s">
        <v>73</v>
      </c>
      <c r="N27" s="1374">
        <v>1</v>
      </c>
      <c r="O27" s="1380">
        <v>1</v>
      </c>
      <c r="P27" s="1381" t="s">
        <v>73</v>
      </c>
      <c r="Q27" s="1381" t="s">
        <v>73</v>
      </c>
      <c r="R27" s="1381">
        <v>2</v>
      </c>
      <c r="S27" s="1381">
        <v>4</v>
      </c>
      <c r="T27" s="1381">
        <v>3</v>
      </c>
      <c r="U27" s="1381">
        <v>4</v>
      </c>
      <c r="V27" s="1381">
        <v>2</v>
      </c>
      <c r="W27" s="1381" t="s">
        <v>73</v>
      </c>
      <c r="X27" s="1280"/>
      <c r="Y27" s="1280"/>
    </row>
    <row r="28" spans="1:44" s="210" customFormat="1" ht="27" customHeight="1" x14ac:dyDescent="0.4">
      <c r="A28" s="2029"/>
      <c r="B28" s="441" t="s">
        <v>93</v>
      </c>
      <c r="C28" s="262">
        <v>6</v>
      </c>
      <c r="D28" s="262" t="s">
        <v>73</v>
      </c>
      <c r="E28" s="262" t="s">
        <v>73</v>
      </c>
      <c r="F28" s="262" t="s">
        <v>73</v>
      </c>
      <c r="G28" s="262" t="s">
        <v>73</v>
      </c>
      <c r="H28" s="262" t="s">
        <v>73</v>
      </c>
      <c r="I28" s="262" t="s">
        <v>73</v>
      </c>
      <c r="J28" s="262" t="s">
        <v>73</v>
      </c>
      <c r="K28" s="262" t="s">
        <v>73</v>
      </c>
      <c r="L28" s="262" t="s">
        <v>73</v>
      </c>
      <c r="M28" s="766" t="s">
        <v>73</v>
      </c>
      <c r="N28" s="1374" t="s">
        <v>73</v>
      </c>
      <c r="O28" s="1380" t="s">
        <v>73</v>
      </c>
      <c r="P28" s="1381" t="s">
        <v>73</v>
      </c>
      <c r="Q28" s="1381" t="s">
        <v>73</v>
      </c>
      <c r="R28" s="1381" t="s">
        <v>73</v>
      </c>
      <c r="S28" s="1381">
        <v>1</v>
      </c>
      <c r="T28" s="1381">
        <v>4</v>
      </c>
      <c r="U28" s="1381" t="s">
        <v>73</v>
      </c>
      <c r="V28" s="1381">
        <v>1</v>
      </c>
      <c r="W28" s="1381" t="s">
        <v>73</v>
      </c>
      <c r="X28" s="1280"/>
      <c r="Y28" s="1280"/>
      <c r="Z28" s="141"/>
      <c r="AA28" s="141"/>
      <c r="AB28" s="141"/>
      <c r="AC28" s="141"/>
      <c r="AD28" s="141"/>
      <c r="AE28" s="141"/>
      <c r="AF28" s="141"/>
      <c r="AG28" s="141"/>
      <c r="AH28" s="141"/>
      <c r="AI28" s="141"/>
      <c r="AJ28" s="141"/>
      <c r="AK28" s="141"/>
      <c r="AL28" s="141"/>
      <c r="AM28" s="141"/>
      <c r="AN28" s="141"/>
      <c r="AO28" s="141"/>
      <c r="AP28" s="141"/>
      <c r="AQ28" s="141"/>
      <c r="AR28" s="141"/>
    </row>
    <row r="29" spans="1:44" s="209" customFormat="1" ht="27" customHeight="1" x14ac:dyDescent="0.4">
      <c r="A29" s="2027" t="s">
        <v>360</v>
      </c>
      <c r="B29" s="440" t="s">
        <v>143</v>
      </c>
      <c r="C29" s="261">
        <v>272</v>
      </c>
      <c r="D29" s="261" t="s">
        <v>73</v>
      </c>
      <c r="E29" s="261" t="s">
        <v>73</v>
      </c>
      <c r="F29" s="261" t="s">
        <v>73</v>
      </c>
      <c r="G29" s="261" t="s">
        <v>73</v>
      </c>
      <c r="H29" s="261" t="s">
        <v>73</v>
      </c>
      <c r="I29" s="261" t="s">
        <v>73</v>
      </c>
      <c r="J29" s="261">
        <v>1</v>
      </c>
      <c r="K29" s="261">
        <v>1</v>
      </c>
      <c r="L29" s="213" t="s">
        <v>73</v>
      </c>
      <c r="M29" s="768">
        <v>4</v>
      </c>
      <c r="N29" s="1374">
        <v>6</v>
      </c>
      <c r="O29" s="1380">
        <v>8</v>
      </c>
      <c r="P29" s="1381">
        <v>19</v>
      </c>
      <c r="Q29" s="1381">
        <v>28</v>
      </c>
      <c r="R29" s="1381">
        <v>36</v>
      </c>
      <c r="S29" s="1381">
        <v>39</v>
      </c>
      <c r="T29" s="1381">
        <v>49</v>
      </c>
      <c r="U29" s="1381">
        <v>34</v>
      </c>
      <c r="V29" s="1381">
        <v>47</v>
      </c>
      <c r="W29" s="1381" t="s">
        <v>73</v>
      </c>
      <c r="X29" s="1280"/>
      <c r="Y29" s="1280"/>
      <c r="Z29" s="141"/>
      <c r="AA29" s="141"/>
      <c r="AB29" s="141"/>
      <c r="AC29" s="141"/>
      <c r="AD29" s="141"/>
      <c r="AE29" s="141"/>
      <c r="AF29" s="141"/>
      <c r="AG29" s="141"/>
      <c r="AH29" s="141"/>
      <c r="AI29" s="141"/>
      <c r="AJ29" s="141"/>
      <c r="AK29" s="141"/>
      <c r="AL29" s="141"/>
      <c r="AM29" s="141"/>
      <c r="AN29" s="141"/>
      <c r="AO29" s="141"/>
      <c r="AP29" s="141"/>
      <c r="AQ29" s="141"/>
      <c r="AR29" s="141"/>
    </row>
    <row r="30" spans="1:44" s="141" customFormat="1" ht="27" customHeight="1" x14ac:dyDescent="0.4">
      <c r="A30" s="2028"/>
      <c r="B30" s="718" t="s">
        <v>144</v>
      </c>
      <c r="C30" s="213">
        <v>169</v>
      </c>
      <c r="D30" s="213" t="s">
        <v>73</v>
      </c>
      <c r="E30" s="213" t="s">
        <v>73</v>
      </c>
      <c r="F30" s="213" t="s">
        <v>73</v>
      </c>
      <c r="G30" s="213" t="s">
        <v>73</v>
      </c>
      <c r="H30" s="213" t="s">
        <v>73</v>
      </c>
      <c r="I30" s="213" t="s">
        <v>73</v>
      </c>
      <c r="J30" s="213" t="s">
        <v>73</v>
      </c>
      <c r="K30" s="213" t="s">
        <v>73</v>
      </c>
      <c r="L30" s="213" t="s">
        <v>73</v>
      </c>
      <c r="M30" s="214">
        <v>2</v>
      </c>
      <c r="N30" s="1374">
        <v>2</v>
      </c>
      <c r="O30" s="1380">
        <v>4</v>
      </c>
      <c r="P30" s="1381">
        <v>13</v>
      </c>
      <c r="Q30" s="1381">
        <v>16</v>
      </c>
      <c r="R30" s="1381">
        <v>26</v>
      </c>
      <c r="S30" s="1381">
        <v>26</v>
      </c>
      <c r="T30" s="1381">
        <v>33</v>
      </c>
      <c r="U30" s="1381">
        <v>18</v>
      </c>
      <c r="V30" s="1381">
        <v>29</v>
      </c>
      <c r="W30" s="1381" t="s">
        <v>73</v>
      </c>
      <c r="X30" s="1280"/>
      <c r="Y30" s="1280"/>
    </row>
    <row r="31" spans="1:44" s="210" customFormat="1" ht="27" customHeight="1" x14ac:dyDescent="0.4">
      <c r="A31" s="2029"/>
      <c r="B31" s="441" t="s">
        <v>93</v>
      </c>
      <c r="C31" s="262">
        <v>103</v>
      </c>
      <c r="D31" s="262" t="s">
        <v>73</v>
      </c>
      <c r="E31" s="262" t="s">
        <v>73</v>
      </c>
      <c r="F31" s="262" t="s">
        <v>73</v>
      </c>
      <c r="G31" s="262" t="s">
        <v>73</v>
      </c>
      <c r="H31" s="262" t="s">
        <v>73</v>
      </c>
      <c r="I31" s="262" t="s">
        <v>73</v>
      </c>
      <c r="J31" s="262">
        <v>1</v>
      </c>
      <c r="K31" s="262">
        <v>1</v>
      </c>
      <c r="L31" s="262" t="s">
        <v>73</v>
      </c>
      <c r="M31" s="766">
        <v>2</v>
      </c>
      <c r="N31" s="1374">
        <v>4</v>
      </c>
      <c r="O31" s="1380">
        <v>4</v>
      </c>
      <c r="P31" s="1381">
        <v>6</v>
      </c>
      <c r="Q31" s="1381">
        <v>12</v>
      </c>
      <c r="R31" s="1381">
        <v>10</v>
      </c>
      <c r="S31" s="1381">
        <v>13</v>
      </c>
      <c r="T31" s="1381">
        <v>16</v>
      </c>
      <c r="U31" s="1381">
        <v>16</v>
      </c>
      <c r="V31" s="1381">
        <v>18</v>
      </c>
      <c r="W31" s="1381" t="s">
        <v>73</v>
      </c>
      <c r="X31" s="1280"/>
      <c r="Y31" s="1280"/>
      <c r="Z31" s="141"/>
      <c r="AA31" s="141"/>
      <c r="AB31" s="141"/>
      <c r="AC31" s="141"/>
      <c r="AD31" s="141"/>
      <c r="AE31" s="141"/>
      <c r="AF31" s="141"/>
      <c r="AG31" s="141"/>
      <c r="AH31" s="141"/>
      <c r="AI31" s="141"/>
      <c r="AJ31" s="141"/>
      <c r="AK31" s="141"/>
      <c r="AL31" s="141"/>
      <c r="AM31" s="141"/>
      <c r="AN31" s="141"/>
      <c r="AO31" s="141"/>
      <c r="AP31" s="141"/>
      <c r="AQ31" s="141"/>
      <c r="AR31" s="141"/>
    </row>
    <row r="32" spans="1:44" s="209" customFormat="1" ht="27" customHeight="1" x14ac:dyDescent="0.4">
      <c r="A32" s="2027" t="s">
        <v>361</v>
      </c>
      <c r="B32" s="440" t="s">
        <v>143</v>
      </c>
      <c r="C32" s="261">
        <v>109</v>
      </c>
      <c r="D32" s="261" t="s">
        <v>73</v>
      </c>
      <c r="E32" s="261" t="s">
        <v>73</v>
      </c>
      <c r="F32" s="261" t="s">
        <v>73</v>
      </c>
      <c r="G32" s="261" t="s">
        <v>73</v>
      </c>
      <c r="H32" s="261" t="s">
        <v>73</v>
      </c>
      <c r="I32" s="261">
        <v>1</v>
      </c>
      <c r="J32" s="261">
        <v>1</v>
      </c>
      <c r="K32" s="261">
        <v>2</v>
      </c>
      <c r="L32" s="261">
        <v>4</v>
      </c>
      <c r="M32" s="768">
        <v>5</v>
      </c>
      <c r="N32" s="1374">
        <v>6</v>
      </c>
      <c r="O32" s="1380">
        <v>5</v>
      </c>
      <c r="P32" s="1381">
        <v>20</v>
      </c>
      <c r="Q32" s="1381">
        <v>10</v>
      </c>
      <c r="R32" s="1381">
        <v>15</v>
      </c>
      <c r="S32" s="1381">
        <v>17</v>
      </c>
      <c r="T32" s="1381">
        <v>8</v>
      </c>
      <c r="U32" s="1381">
        <v>5</v>
      </c>
      <c r="V32" s="1381">
        <v>9</v>
      </c>
      <c r="W32" s="1381">
        <v>1</v>
      </c>
      <c r="X32" s="1280"/>
      <c r="Y32" s="1280"/>
      <c r="Z32" s="141"/>
      <c r="AA32" s="141"/>
      <c r="AB32" s="141"/>
      <c r="AC32" s="141"/>
      <c r="AD32" s="141"/>
      <c r="AE32" s="141"/>
      <c r="AF32" s="141"/>
      <c r="AG32" s="141"/>
      <c r="AH32" s="141"/>
      <c r="AI32" s="141"/>
      <c r="AJ32" s="141"/>
      <c r="AK32" s="141"/>
      <c r="AL32" s="141"/>
      <c r="AM32" s="141"/>
      <c r="AN32" s="141"/>
      <c r="AO32" s="141"/>
      <c r="AP32" s="141"/>
      <c r="AQ32" s="141"/>
      <c r="AR32" s="141"/>
    </row>
    <row r="33" spans="1:44" s="210" customFormat="1" ht="27" customHeight="1" x14ac:dyDescent="0.4">
      <c r="A33" s="2029"/>
      <c r="B33" s="441" t="s">
        <v>93</v>
      </c>
      <c r="C33" s="262">
        <v>109</v>
      </c>
      <c r="D33" s="262" t="s">
        <v>73</v>
      </c>
      <c r="E33" s="262" t="s">
        <v>73</v>
      </c>
      <c r="F33" s="262" t="s">
        <v>73</v>
      </c>
      <c r="G33" s="262" t="s">
        <v>73</v>
      </c>
      <c r="H33" s="262" t="s">
        <v>73</v>
      </c>
      <c r="I33" s="262">
        <v>1</v>
      </c>
      <c r="J33" s="262">
        <v>1</v>
      </c>
      <c r="K33" s="262">
        <v>2</v>
      </c>
      <c r="L33" s="262">
        <v>4</v>
      </c>
      <c r="M33" s="766">
        <v>5</v>
      </c>
      <c r="N33" s="1374">
        <v>6</v>
      </c>
      <c r="O33" s="1380">
        <v>5</v>
      </c>
      <c r="P33" s="1381">
        <v>20</v>
      </c>
      <c r="Q33" s="1381">
        <v>10</v>
      </c>
      <c r="R33" s="1381">
        <v>15</v>
      </c>
      <c r="S33" s="1381">
        <v>17</v>
      </c>
      <c r="T33" s="1381">
        <v>8</v>
      </c>
      <c r="U33" s="1381">
        <v>5</v>
      </c>
      <c r="V33" s="1381">
        <v>9</v>
      </c>
      <c r="W33" s="1381">
        <v>1</v>
      </c>
      <c r="X33" s="1280"/>
      <c r="Y33" s="1280"/>
      <c r="Z33" s="141"/>
      <c r="AA33" s="141"/>
      <c r="AB33" s="141"/>
      <c r="AC33" s="141"/>
      <c r="AD33" s="141"/>
      <c r="AE33" s="141"/>
      <c r="AF33" s="141"/>
      <c r="AG33" s="141"/>
      <c r="AH33" s="141"/>
      <c r="AI33" s="141"/>
      <c r="AJ33" s="141"/>
      <c r="AK33" s="141"/>
      <c r="AL33" s="141"/>
      <c r="AM33" s="141"/>
      <c r="AN33" s="141"/>
      <c r="AO33" s="141"/>
      <c r="AP33" s="141"/>
      <c r="AQ33" s="141"/>
      <c r="AR33" s="141"/>
    </row>
    <row r="34" spans="1:44" s="12" customFormat="1" ht="27" customHeight="1" x14ac:dyDescent="0.4">
      <c r="A34" s="2020" t="s">
        <v>342</v>
      </c>
      <c r="B34" s="1453" t="s">
        <v>143</v>
      </c>
      <c r="C34" s="767">
        <v>160</v>
      </c>
      <c r="D34" s="767" t="s">
        <v>73</v>
      </c>
      <c r="E34" s="767" t="s">
        <v>73</v>
      </c>
      <c r="F34" s="767" t="s">
        <v>73</v>
      </c>
      <c r="G34" s="767" t="s">
        <v>73</v>
      </c>
      <c r="H34" s="767" t="s">
        <v>73</v>
      </c>
      <c r="I34" s="767">
        <v>1</v>
      </c>
      <c r="J34" s="767">
        <v>4</v>
      </c>
      <c r="K34" s="767">
        <v>9</v>
      </c>
      <c r="L34" s="767">
        <v>11</v>
      </c>
      <c r="M34" s="768">
        <v>24</v>
      </c>
      <c r="N34" s="1374">
        <v>10</v>
      </c>
      <c r="O34" s="1380">
        <v>22</v>
      </c>
      <c r="P34" s="1381">
        <v>15</v>
      </c>
      <c r="Q34" s="1381">
        <v>11</v>
      </c>
      <c r="R34" s="1381">
        <v>10</v>
      </c>
      <c r="S34" s="1381">
        <v>7</v>
      </c>
      <c r="T34" s="1381">
        <v>15</v>
      </c>
      <c r="U34" s="1381">
        <v>9</v>
      </c>
      <c r="V34" s="1381">
        <v>12</v>
      </c>
      <c r="W34" s="1381" t="s">
        <v>73</v>
      </c>
      <c r="X34" s="1280"/>
      <c r="Y34" s="1280"/>
      <c r="Z34" s="141"/>
      <c r="AA34" s="141"/>
      <c r="AB34" s="141"/>
      <c r="AC34" s="141"/>
      <c r="AD34" s="141"/>
      <c r="AE34" s="141"/>
      <c r="AF34" s="141"/>
      <c r="AG34" s="141"/>
      <c r="AH34" s="141"/>
      <c r="AI34" s="141"/>
      <c r="AJ34" s="141"/>
      <c r="AK34" s="141"/>
      <c r="AL34" s="141"/>
      <c r="AM34" s="141"/>
      <c r="AN34" s="141"/>
      <c r="AO34" s="141"/>
      <c r="AP34" s="141"/>
      <c r="AQ34" s="141"/>
      <c r="AR34" s="141"/>
    </row>
    <row r="35" spans="1:44" s="12" customFormat="1" ht="27" customHeight="1" x14ac:dyDescent="0.4">
      <c r="A35" s="2021"/>
      <c r="B35" s="441" t="s">
        <v>93</v>
      </c>
      <c r="C35" s="262">
        <v>160</v>
      </c>
      <c r="D35" s="262" t="s">
        <v>73</v>
      </c>
      <c r="E35" s="262" t="s">
        <v>73</v>
      </c>
      <c r="F35" s="262" t="s">
        <v>73</v>
      </c>
      <c r="G35" s="262" t="s">
        <v>73</v>
      </c>
      <c r="H35" s="262" t="s">
        <v>73</v>
      </c>
      <c r="I35" s="262">
        <v>1</v>
      </c>
      <c r="J35" s="262">
        <v>4</v>
      </c>
      <c r="K35" s="262">
        <v>9</v>
      </c>
      <c r="L35" s="262">
        <v>11</v>
      </c>
      <c r="M35" s="766">
        <v>24</v>
      </c>
      <c r="N35" s="1374">
        <v>10</v>
      </c>
      <c r="O35" s="1380">
        <v>22</v>
      </c>
      <c r="P35" s="1381">
        <v>15</v>
      </c>
      <c r="Q35" s="1381">
        <v>11</v>
      </c>
      <c r="R35" s="1381">
        <v>10</v>
      </c>
      <c r="S35" s="1381">
        <v>7</v>
      </c>
      <c r="T35" s="1381">
        <v>15</v>
      </c>
      <c r="U35" s="1381">
        <v>9</v>
      </c>
      <c r="V35" s="1381">
        <v>12</v>
      </c>
      <c r="W35" s="1381" t="s">
        <v>73</v>
      </c>
      <c r="X35" s="1280"/>
      <c r="Y35" s="1280"/>
      <c r="Z35" s="141"/>
      <c r="AA35" s="141"/>
      <c r="AB35" s="141"/>
      <c r="AC35" s="141"/>
      <c r="AD35" s="141"/>
      <c r="AE35" s="141"/>
      <c r="AF35" s="141"/>
      <c r="AG35" s="141"/>
      <c r="AH35" s="141"/>
      <c r="AI35" s="141"/>
      <c r="AJ35" s="141"/>
      <c r="AK35" s="141"/>
      <c r="AL35" s="141"/>
      <c r="AM35" s="141"/>
      <c r="AN35" s="141"/>
      <c r="AO35" s="141"/>
      <c r="AP35" s="141"/>
      <c r="AQ35" s="141"/>
      <c r="AR35" s="141"/>
    </row>
    <row r="36" spans="1:44" s="209" customFormat="1" ht="27" customHeight="1" x14ac:dyDescent="0.45">
      <c r="A36" s="2019" t="s">
        <v>775</v>
      </c>
      <c r="B36" s="2019"/>
      <c r="C36" s="2019"/>
      <c r="D36" s="2019"/>
      <c r="E36" s="2019"/>
      <c r="F36" s="2019"/>
      <c r="G36" s="2019"/>
      <c r="H36" s="2019"/>
      <c r="I36" s="2019"/>
      <c r="J36" s="2019"/>
      <c r="K36" s="2019"/>
      <c r="L36" s="2019"/>
      <c r="M36" s="2019"/>
      <c r="N36" s="1373"/>
      <c r="O36" s="1373"/>
      <c r="P36" s="1373"/>
      <c r="Q36" s="1373"/>
      <c r="R36" s="1373"/>
      <c r="S36" s="1373"/>
      <c r="T36" s="1373"/>
      <c r="U36" s="1373"/>
      <c r="V36" s="1373"/>
      <c r="W36" s="1373"/>
      <c r="X36" s="152"/>
      <c r="Y36" s="152"/>
      <c r="Z36" s="141"/>
      <c r="AA36" s="141"/>
      <c r="AB36" s="141"/>
      <c r="AC36" s="141"/>
      <c r="AD36" s="141"/>
      <c r="AE36" s="141"/>
      <c r="AF36" s="141"/>
      <c r="AG36" s="141"/>
      <c r="AH36" s="141"/>
      <c r="AI36" s="141"/>
      <c r="AJ36" s="141"/>
      <c r="AK36" s="141"/>
      <c r="AL36" s="141"/>
      <c r="AM36" s="141"/>
      <c r="AN36" s="141"/>
      <c r="AO36" s="141"/>
      <c r="AP36" s="141"/>
      <c r="AQ36" s="141"/>
      <c r="AR36" s="141"/>
    </row>
    <row r="37" spans="1:44" s="141" customFormat="1" ht="10.5" customHeight="1" thickBot="1" x14ac:dyDescent="0.5">
      <c r="A37" s="1370"/>
      <c r="B37" s="1370"/>
      <c r="C37" s="1370"/>
      <c r="D37" s="1370"/>
      <c r="E37" s="1370"/>
      <c r="F37" s="1370"/>
      <c r="G37" s="1370"/>
      <c r="H37" s="1370"/>
      <c r="I37" s="1370"/>
      <c r="J37" s="1370"/>
      <c r="K37" s="1370"/>
      <c r="L37" s="1370"/>
      <c r="M37" s="1370"/>
      <c r="N37" s="1380"/>
      <c r="O37" s="1380"/>
      <c r="P37" s="1380"/>
      <c r="Q37" s="1380"/>
      <c r="R37" s="1380"/>
      <c r="S37" s="1380"/>
      <c r="T37" s="1380"/>
      <c r="U37" s="1380"/>
      <c r="V37" s="1380"/>
      <c r="W37" s="1380"/>
      <c r="X37" s="152"/>
      <c r="Y37" s="152"/>
    </row>
    <row r="38" spans="1:44" s="210" customFormat="1" ht="27" customHeight="1" x14ac:dyDescent="0.4">
      <c r="A38" s="2022" t="s">
        <v>407</v>
      </c>
      <c r="B38" s="2024" t="s">
        <v>134</v>
      </c>
      <c r="C38" s="2026" t="s">
        <v>89</v>
      </c>
      <c r="D38" s="1866" t="s">
        <v>351</v>
      </c>
      <c r="E38" s="1867"/>
      <c r="F38" s="1867"/>
      <c r="G38" s="1867"/>
      <c r="H38" s="1867"/>
      <c r="I38" s="1867"/>
      <c r="J38" s="1867"/>
      <c r="K38" s="1867"/>
      <c r="L38" s="1867"/>
      <c r="M38" s="1867"/>
      <c r="N38" s="1374" t="s">
        <v>123</v>
      </c>
      <c r="O38" s="1375" t="s">
        <v>124</v>
      </c>
      <c r="P38" s="1376" t="s">
        <v>125</v>
      </c>
      <c r="Q38" s="1376" t="s">
        <v>126</v>
      </c>
      <c r="R38" s="1376" t="s">
        <v>127</v>
      </c>
      <c r="S38" s="1376" t="s">
        <v>128</v>
      </c>
      <c r="T38" s="1376" t="s">
        <v>211</v>
      </c>
      <c r="U38" s="1376" t="s">
        <v>331</v>
      </c>
      <c r="V38" s="1376" t="s">
        <v>332</v>
      </c>
      <c r="W38" s="1376" t="s">
        <v>76</v>
      </c>
      <c r="X38" s="1278"/>
      <c r="Y38" s="1278"/>
      <c r="Z38" s="141"/>
      <c r="AA38" s="141"/>
      <c r="AB38" s="141"/>
      <c r="AC38" s="141"/>
      <c r="AD38" s="141"/>
      <c r="AE38" s="141"/>
      <c r="AF38" s="141"/>
      <c r="AG38" s="141"/>
      <c r="AH38" s="141"/>
      <c r="AI38" s="141"/>
      <c r="AJ38" s="141"/>
      <c r="AK38" s="141"/>
      <c r="AL38" s="141"/>
      <c r="AM38" s="141"/>
      <c r="AN38" s="141"/>
      <c r="AO38" s="141"/>
      <c r="AP38" s="141"/>
      <c r="AQ38" s="141"/>
      <c r="AR38" s="141"/>
    </row>
    <row r="39" spans="1:44" s="207" customFormat="1" ht="27" customHeight="1" thickBot="1" x14ac:dyDescent="0.35">
      <c r="A39" s="2023"/>
      <c r="B39" s="2025"/>
      <c r="C39" s="1850"/>
      <c r="D39" s="607" t="s">
        <v>391</v>
      </c>
      <c r="E39" s="1367" t="s">
        <v>114</v>
      </c>
      <c r="F39" s="1367" t="s">
        <v>115</v>
      </c>
      <c r="G39" s="1367" t="s">
        <v>116</v>
      </c>
      <c r="H39" s="1367" t="s">
        <v>117</v>
      </c>
      <c r="I39" s="1367" t="s">
        <v>118</v>
      </c>
      <c r="J39" s="1367" t="s">
        <v>119</v>
      </c>
      <c r="K39" s="1367" t="s">
        <v>120</v>
      </c>
      <c r="L39" s="1367" t="s">
        <v>121</v>
      </c>
      <c r="M39" s="608" t="s">
        <v>122</v>
      </c>
      <c r="N39" s="1140">
        <v>1</v>
      </c>
      <c r="O39" s="1271">
        <v>4</v>
      </c>
      <c r="P39" s="1382">
        <v>5</v>
      </c>
      <c r="Q39" s="1382">
        <v>12</v>
      </c>
      <c r="R39" s="1382">
        <v>3</v>
      </c>
      <c r="S39" s="1382">
        <v>5</v>
      </c>
      <c r="T39" s="1382">
        <v>7</v>
      </c>
      <c r="U39" s="1382" t="s">
        <v>73</v>
      </c>
      <c r="V39" s="1382">
        <v>4</v>
      </c>
      <c r="W39" s="1382" t="s">
        <v>73</v>
      </c>
      <c r="X39" s="1281"/>
      <c r="Y39" s="1281"/>
      <c r="Z39" s="140"/>
      <c r="AA39" s="140"/>
      <c r="AB39" s="140"/>
      <c r="AC39" s="140"/>
      <c r="AD39" s="140"/>
      <c r="AE39" s="140"/>
      <c r="AF39" s="140"/>
      <c r="AG39" s="140"/>
      <c r="AH39" s="140"/>
      <c r="AI39" s="140"/>
      <c r="AJ39" s="140"/>
      <c r="AK39" s="140"/>
      <c r="AL39" s="140"/>
      <c r="AM39" s="140"/>
      <c r="AN39" s="140"/>
      <c r="AO39" s="140"/>
      <c r="AP39" s="140"/>
      <c r="AQ39" s="140"/>
      <c r="AR39" s="140"/>
    </row>
    <row r="40" spans="1:44" s="208" customFormat="1" ht="27" customHeight="1" x14ac:dyDescent="0.3">
      <c r="A40" s="2034" t="s">
        <v>343</v>
      </c>
      <c r="B40" s="718" t="s">
        <v>143</v>
      </c>
      <c r="C40" s="763">
        <v>48</v>
      </c>
      <c r="D40" s="763" t="s">
        <v>73</v>
      </c>
      <c r="E40" s="763" t="s">
        <v>73</v>
      </c>
      <c r="F40" s="763" t="s">
        <v>73</v>
      </c>
      <c r="G40" s="763">
        <v>1</v>
      </c>
      <c r="H40" s="763" t="s">
        <v>73</v>
      </c>
      <c r="I40" s="763" t="s">
        <v>73</v>
      </c>
      <c r="J40" s="763" t="s">
        <v>73</v>
      </c>
      <c r="K40" s="763">
        <v>2</v>
      </c>
      <c r="L40" s="763" t="s">
        <v>73</v>
      </c>
      <c r="M40" s="764">
        <v>4</v>
      </c>
      <c r="N40" s="1140">
        <v>1</v>
      </c>
      <c r="O40" s="1271">
        <v>4</v>
      </c>
      <c r="P40" s="1382">
        <v>5</v>
      </c>
      <c r="Q40" s="1382">
        <v>12</v>
      </c>
      <c r="R40" s="1382">
        <v>3</v>
      </c>
      <c r="S40" s="1382">
        <v>5</v>
      </c>
      <c r="T40" s="1382">
        <v>7</v>
      </c>
      <c r="U40" s="1382" t="s">
        <v>73</v>
      </c>
      <c r="V40" s="1382">
        <v>4</v>
      </c>
      <c r="W40" s="1382" t="s">
        <v>73</v>
      </c>
      <c r="X40" s="1281"/>
      <c r="Y40" s="1281"/>
      <c r="Z40" s="140"/>
      <c r="AA40" s="140"/>
      <c r="AB40" s="140"/>
      <c r="AC40" s="140"/>
      <c r="AD40" s="140"/>
      <c r="AE40" s="140"/>
      <c r="AF40" s="140"/>
      <c r="AG40" s="140"/>
      <c r="AH40" s="140"/>
      <c r="AI40" s="140"/>
      <c r="AJ40" s="140"/>
      <c r="AK40" s="140"/>
      <c r="AL40" s="140"/>
      <c r="AM40" s="140"/>
      <c r="AN40" s="140"/>
      <c r="AO40" s="140"/>
      <c r="AP40" s="140"/>
      <c r="AQ40" s="140"/>
      <c r="AR40" s="140"/>
    </row>
    <row r="41" spans="1:44" s="207" customFormat="1" ht="27" customHeight="1" x14ac:dyDescent="0.3">
      <c r="A41" s="2029"/>
      <c r="B41" s="441" t="s">
        <v>93</v>
      </c>
      <c r="C41" s="765">
        <v>48</v>
      </c>
      <c r="D41" s="765" t="s">
        <v>73</v>
      </c>
      <c r="E41" s="765" t="s">
        <v>73</v>
      </c>
      <c r="F41" s="765" t="s">
        <v>73</v>
      </c>
      <c r="G41" s="765">
        <v>1</v>
      </c>
      <c r="H41" s="765" t="s">
        <v>73</v>
      </c>
      <c r="I41" s="765" t="s">
        <v>73</v>
      </c>
      <c r="J41" s="765" t="s">
        <v>73</v>
      </c>
      <c r="K41" s="765">
        <v>2</v>
      </c>
      <c r="L41" s="765" t="s">
        <v>73</v>
      </c>
      <c r="M41" s="766">
        <v>4</v>
      </c>
      <c r="N41" s="1140">
        <v>25</v>
      </c>
      <c r="O41" s="1271">
        <v>26</v>
      </c>
      <c r="P41" s="1382">
        <v>34</v>
      </c>
      <c r="Q41" s="1382">
        <v>34</v>
      </c>
      <c r="R41" s="1382">
        <v>32</v>
      </c>
      <c r="S41" s="1382">
        <v>21</v>
      </c>
      <c r="T41" s="1382">
        <v>22</v>
      </c>
      <c r="U41" s="1382">
        <v>25</v>
      </c>
      <c r="V41" s="1382">
        <v>28</v>
      </c>
      <c r="W41" s="1382">
        <v>1</v>
      </c>
      <c r="X41" s="1281"/>
      <c r="Y41" s="1281"/>
      <c r="Z41" s="140"/>
      <c r="AA41" s="140"/>
      <c r="AB41" s="140"/>
      <c r="AC41" s="140"/>
      <c r="AD41" s="140"/>
      <c r="AE41" s="140"/>
      <c r="AF41" s="140"/>
      <c r="AG41" s="140"/>
      <c r="AH41" s="140"/>
      <c r="AI41" s="140"/>
      <c r="AJ41" s="140"/>
      <c r="AK41" s="140"/>
      <c r="AL41" s="140"/>
      <c r="AM41" s="140"/>
      <c r="AN41" s="140"/>
      <c r="AO41" s="140"/>
      <c r="AP41" s="140"/>
      <c r="AQ41" s="140"/>
      <c r="AR41" s="140"/>
    </row>
    <row r="42" spans="1:44" s="140" customFormat="1" ht="27" customHeight="1" x14ac:dyDescent="0.3">
      <c r="A42" s="2027" t="s">
        <v>209</v>
      </c>
      <c r="B42" s="440" t="s">
        <v>143</v>
      </c>
      <c r="C42" s="767">
        <v>270</v>
      </c>
      <c r="D42" s="767" t="s">
        <v>73</v>
      </c>
      <c r="E42" s="767" t="s">
        <v>73</v>
      </c>
      <c r="F42" s="767" t="s">
        <v>73</v>
      </c>
      <c r="G42" s="767" t="s">
        <v>73</v>
      </c>
      <c r="H42" s="767" t="s">
        <v>73</v>
      </c>
      <c r="I42" s="767" t="s">
        <v>73</v>
      </c>
      <c r="J42" s="767">
        <v>2</v>
      </c>
      <c r="K42" s="767">
        <v>6</v>
      </c>
      <c r="L42" s="767">
        <v>5</v>
      </c>
      <c r="M42" s="768">
        <v>9</v>
      </c>
      <c r="N42" s="1140">
        <v>1</v>
      </c>
      <c r="O42" s="1271" t="s">
        <v>73</v>
      </c>
      <c r="P42" s="1382" t="s">
        <v>73</v>
      </c>
      <c r="Q42" s="1382" t="s">
        <v>73</v>
      </c>
      <c r="R42" s="1382">
        <v>3</v>
      </c>
      <c r="S42" s="1382" t="s">
        <v>73</v>
      </c>
      <c r="T42" s="1382" t="s">
        <v>73</v>
      </c>
      <c r="U42" s="1382" t="s">
        <v>73</v>
      </c>
      <c r="V42" s="1382">
        <v>1</v>
      </c>
      <c r="W42" s="1382" t="s">
        <v>73</v>
      </c>
      <c r="X42" s="1281"/>
      <c r="Y42" s="1281"/>
    </row>
    <row r="43" spans="1:44" s="208" customFormat="1" ht="27" customHeight="1" x14ac:dyDescent="0.3">
      <c r="A43" s="2028"/>
      <c r="B43" s="718" t="s">
        <v>144</v>
      </c>
      <c r="C43" s="213">
        <v>5</v>
      </c>
      <c r="D43" s="213" t="s">
        <v>73</v>
      </c>
      <c r="E43" s="213" t="s">
        <v>73</v>
      </c>
      <c r="F43" s="213" t="s">
        <v>73</v>
      </c>
      <c r="G43" s="213" t="s">
        <v>73</v>
      </c>
      <c r="H43" s="213" t="s">
        <v>73</v>
      </c>
      <c r="I43" s="213" t="s">
        <v>73</v>
      </c>
      <c r="J43" s="213" t="s">
        <v>73</v>
      </c>
      <c r="K43" s="213" t="s">
        <v>73</v>
      </c>
      <c r="L43" s="213" t="s">
        <v>73</v>
      </c>
      <c r="M43" s="214" t="s">
        <v>73</v>
      </c>
      <c r="N43" s="1140">
        <v>24</v>
      </c>
      <c r="O43" s="1271">
        <v>26</v>
      </c>
      <c r="P43" s="1382">
        <v>34</v>
      </c>
      <c r="Q43" s="1382">
        <v>34</v>
      </c>
      <c r="R43" s="1382">
        <v>29</v>
      </c>
      <c r="S43" s="1382">
        <v>21</v>
      </c>
      <c r="T43" s="1382">
        <v>22</v>
      </c>
      <c r="U43" s="1382">
        <v>25</v>
      </c>
      <c r="V43" s="1382">
        <v>27</v>
      </c>
      <c r="W43" s="1382">
        <v>1</v>
      </c>
      <c r="X43" s="1281"/>
      <c r="Y43" s="1281"/>
      <c r="Z43" s="140"/>
      <c r="AA43" s="140"/>
      <c r="AB43" s="140"/>
      <c r="AC43" s="140"/>
      <c r="AD43" s="140"/>
      <c r="AE43" s="140"/>
      <c r="AF43" s="140"/>
      <c r="AG43" s="140"/>
      <c r="AH43" s="140"/>
      <c r="AI43" s="140"/>
      <c r="AJ43" s="140"/>
      <c r="AK43" s="140"/>
      <c r="AL43" s="140"/>
      <c r="AM43" s="140"/>
      <c r="AN43" s="140"/>
      <c r="AO43" s="140"/>
      <c r="AP43" s="140"/>
      <c r="AQ43" s="140"/>
      <c r="AR43" s="140"/>
    </row>
    <row r="44" spans="1:44" s="207" customFormat="1" ht="27" customHeight="1" x14ac:dyDescent="0.3">
      <c r="A44" s="2029"/>
      <c r="B44" s="441" t="s">
        <v>93</v>
      </c>
      <c r="C44" s="765">
        <v>265</v>
      </c>
      <c r="D44" s="765" t="s">
        <v>73</v>
      </c>
      <c r="E44" s="765" t="s">
        <v>73</v>
      </c>
      <c r="F44" s="765" t="s">
        <v>73</v>
      </c>
      <c r="G44" s="765" t="s">
        <v>73</v>
      </c>
      <c r="H44" s="765" t="s">
        <v>73</v>
      </c>
      <c r="I44" s="765" t="s">
        <v>73</v>
      </c>
      <c r="J44" s="765">
        <v>2</v>
      </c>
      <c r="K44" s="765">
        <v>6</v>
      </c>
      <c r="L44" s="765">
        <v>5</v>
      </c>
      <c r="M44" s="766">
        <v>9</v>
      </c>
      <c r="N44" s="1140" t="s">
        <v>73</v>
      </c>
      <c r="O44" s="1271">
        <v>2</v>
      </c>
      <c r="P44" s="1382">
        <v>15</v>
      </c>
      <c r="Q44" s="1382">
        <v>12</v>
      </c>
      <c r="R44" s="1382">
        <v>36</v>
      </c>
      <c r="S44" s="1382">
        <v>45</v>
      </c>
      <c r="T44" s="1382">
        <v>42</v>
      </c>
      <c r="U44" s="1382">
        <v>54</v>
      </c>
      <c r="V44" s="1382">
        <v>111</v>
      </c>
      <c r="W44" s="1382">
        <v>1</v>
      </c>
      <c r="X44" s="1281"/>
      <c r="Y44" s="1281"/>
      <c r="Z44" s="140"/>
      <c r="AA44" s="140"/>
      <c r="AB44" s="140"/>
      <c r="AC44" s="140"/>
      <c r="AD44" s="140"/>
      <c r="AE44" s="140"/>
      <c r="AF44" s="140"/>
      <c r="AG44" s="140"/>
      <c r="AH44" s="140"/>
      <c r="AI44" s="140"/>
      <c r="AJ44" s="140"/>
      <c r="AK44" s="140"/>
      <c r="AL44" s="140"/>
      <c r="AM44" s="140"/>
      <c r="AN44" s="140"/>
      <c r="AO44" s="140"/>
      <c r="AP44" s="140"/>
      <c r="AQ44" s="140"/>
      <c r="AR44" s="140"/>
    </row>
    <row r="45" spans="1:44" s="208" customFormat="1" ht="27" customHeight="1" x14ac:dyDescent="0.3">
      <c r="A45" s="2027" t="s">
        <v>344</v>
      </c>
      <c r="B45" s="440" t="s">
        <v>143</v>
      </c>
      <c r="C45" s="767">
        <v>318</v>
      </c>
      <c r="D45" s="213" t="s">
        <v>73</v>
      </c>
      <c r="E45" s="213" t="s">
        <v>73</v>
      </c>
      <c r="F45" s="213" t="s">
        <v>73</v>
      </c>
      <c r="G45" s="213" t="s">
        <v>73</v>
      </c>
      <c r="H45" s="213" t="s">
        <v>73</v>
      </c>
      <c r="I45" s="213" t="s">
        <v>73</v>
      </c>
      <c r="J45" s="213" t="s">
        <v>73</v>
      </c>
      <c r="K45" s="213" t="s">
        <v>73</v>
      </c>
      <c r="L45" s="213" t="s">
        <v>73</v>
      </c>
      <c r="M45" s="214" t="s">
        <v>73</v>
      </c>
      <c r="N45" s="1140" t="s">
        <v>73</v>
      </c>
      <c r="O45" s="1271">
        <v>2</v>
      </c>
      <c r="P45" s="1382">
        <v>15</v>
      </c>
      <c r="Q45" s="1382">
        <v>12</v>
      </c>
      <c r="R45" s="1382">
        <v>36</v>
      </c>
      <c r="S45" s="1382">
        <v>45</v>
      </c>
      <c r="T45" s="1382">
        <v>42</v>
      </c>
      <c r="U45" s="1382">
        <v>54</v>
      </c>
      <c r="V45" s="1382">
        <v>111</v>
      </c>
      <c r="W45" s="1382">
        <v>1</v>
      </c>
      <c r="X45" s="1281"/>
      <c r="Y45" s="1281"/>
      <c r="Z45" s="140"/>
      <c r="AA45" s="140"/>
      <c r="AB45" s="140"/>
      <c r="AC45" s="140"/>
      <c r="AD45" s="140"/>
      <c r="AE45" s="140"/>
      <c r="AF45" s="140"/>
      <c r="AG45" s="140"/>
      <c r="AH45" s="140"/>
      <c r="AI45" s="140"/>
      <c r="AJ45" s="140"/>
      <c r="AK45" s="140"/>
      <c r="AL45" s="140"/>
      <c r="AM45" s="140"/>
      <c r="AN45" s="140"/>
      <c r="AO45" s="140"/>
      <c r="AP45" s="140"/>
      <c r="AQ45" s="140"/>
      <c r="AR45" s="140"/>
    </row>
    <row r="46" spans="1:44" s="207" customFormat="1" ht="27" customHeight="1" x14ac:dyDescent="0.3">
      <c r="A46" s="2029"/>
      <c r="B46" s="441" t="s">
        <v>144</v>
      </c>
      <c r="C46" s="765">
        <v>318</v>
      </c>
      <c r="D46" s="765" t="s">
        <v>73</v>
      </c>
      <c r="E46" s="765" t="s">
        <v>73</v>
      </c>
      <c r="F46" s="765" t="s">
        <v>73</v>
      </c>
      <c r="G46" s="765" t="s">
        <v>73</v>
      </c>
      <c r="H46" s="765" t="s">
        <v>73</v>
      </c>
      <c r="I46" s="765" t="s">
        <v>73</v>
      </c>
      <c r="J46" s="765" t="s">
        <v>73</v>
      </c>
      <c r="K46" s="765" t="s">
        <v>73</v>
      </c>
      <c r="L46" s="765" t="s">
        <v>73</v>
      </c>
      <c r="M46" s="766" t="s">
        <v>73</v>
      </c>
      <c r="N46" s="1140" t="s">
        <v>73</v>
      </c>
      <c r="O46" s="1271">
        <v>2</v>
      </c>
      <c r="P46" s="1382">
        <v>1</v>
      </c>
      <c r="Q46" s="1382">
        <v>7</v>
      </c>
      <c r="R46" s="1382">
        <v>4</v>
      </c>
      <c r="S46" s="1382">
        <v>6</v>
      </c>
      <c r="T46" s="1382">
        <v>5</v>
      </c>
      <c r="U46" s="1382">
        <v>5</v>
      </c>
      <c r="V46" s="1382">
        <v>14</v>
      </c>
      <c r="W46" s="1382" t="s">
        <v>73</v>
      </c>
      <c r="X46" s="1281"/>
      <c r="Y46" s="1281"/>
      <c r="Z46" s="140"/>
      <c r="AA46" s="140"/>
      <c r="AB46" s="140"/>
      <c r="AC46" s="140"/>
      <c r="AD46" s="140"/>
      <c r="AE46" s="140"/>
      <c r="AF46" s="140"/>
      <c r="AG46" s="140"/>
      <c r="AH46" s="140"/>
      <c r="AI46" s="140"/>
      <c r="AJ46" s="140"/>
      <c r="AK46" s="140"/>
      <c r="AL46" s="140"/>
      <c r="AM46" s="140"/>
      <c r="AN46" s="140"/>
      <c r="AO46" s="140"/>
      <c r="AP46" s="140"/>
      <c r="AQ46" s="140"/>
      <c r="AR46" s="140"/>
    </row>
    <row r="47" spans="1:44" s="140" customFormat="1" ht="27" customHeight="1" x14ac:dyDescent="0.3">
      <c r="A47" s="2027" t="s">
        <v>345</v>
      </c>
      <c r="B47" s="440" t="s">
        <v>143</v>
      </c>
      <c r="C47" s="767">
        <v>44</v>
      </c>
      <c r="D47" s="767" t="s">
        <v>73</v>
      </c>
      <c r="E47" s="767" t="s">
        <v>73</v>
      </c>
      <c r="F47" s="767" t="s">
        <v>73</v>
      </c>
      <c r="G47" s="767" t="s">
        <v>73</v>
      </c>
      <c r="H47" s="767" t="s">
        <v>73</v>
      </c>
      <c r="I47" s="767" t="s">
        <v>73</v>
      </c>
      <c r="J47" s="767" t="s">
        <v>73</v>
      </c>
      <c r="K47" s="767" t="s">
        <v>73</v>
      </c>
      <c r="L47" s="767" t="s">
        <v>73</v>
      </c>
      <c r="M47" s="768" t="s">
        <v>73</v>
      </c>
      <c r="N47" s="1140" t="s">
        <v>73</v>
      </c>
      <c r="O47" s="1271">
        <v>2</v>
      </c>
      <c r="P47" s="1382">
        <v>1</v>
      </c>
      <c r="Q47" s="1382">
        <v>5</v>
      </c>
      <c r="R47" s="1382">
        <v>4</v>
      </c>
      <c r="S47" s="1382">
        <v>4</v>
      </c>
      <c r="T47" s="1382">
        <v>3</v>
      </c>
      <c r="U47" s="1382">
        <v>5</v>
      </c>
      <c r="V47" s="1382">
        <v>8</v>
      </c>
      <c r="W47" s="1382" t="s">
        <v>73</v>
      </c>
      <c r="X47" s="1281"/>
      <c r="Y47" s="1281"/>
    </row>
    <row r="48" spans="1:44" s="208" customFormat="1" ht="27" customHeight="1" x14ac:dyDescent="0.3">
      <c r="A48" s="2028"/>
      <c r="B48" s="718" t="s">
        <v>144</v>
      </c>
      <c r="C48" s="213">
        <v>32</v>
      </c>
      <c r="D48" s="213" t="s">
        <v>73</v>
      </c>
      <c r="E48" s="213" t="s">
        <v>73</v>
      </c>
      <c r="F48" s="213" t="s">
        <v>73</v>
      </c>
      <c r="G48" s="213" t="s">
        <v>73</v>
      </c>
      <c r="H48" s="213" t="s">
        <v>73</v>
      </c>
      <c r="I48" s="213" t="s">
        <v>73</v>
      </c>
      <c r="J48" s="213" t="s">
        <v>73</v>
      </c>
      <c r="K48" s="213" t="s">
        <v>73</v>
      </c>
      <c r="L48" s="213" t="s">
        <v>73</v>
      </c>
      <c r="M48" s="214" t="s">
        <v>73</v>
      </c>
      <c r="N48" s="1140" t="s">
        <v>73</v>
      </c>
      <c r="O48" s="1271" t="s">
        <v>73</v>
      </c>
      <c r="P48" s="1382" t="s">
        <v>73</v>
      </c>
      <c r="Q48" s="1382">
        <v>2</v>
      </c>
      <c r="R48" s="1382" t="s">
        <v>73</v>
      </c>
      <c r="S48" s="1382">
        <v>2</v>
      </c>
      <c r="T48" s="1382">
        <v>2</v>
      </c>
      <c r="U48" s="1382" t="s">
        <v>73</v>
      </c>
      <c r="V48" s="1382">
        <v>6</v>
      </c>
      <c r="W48" s="1382" t="s">
        <v>73</v>
      </c>
      <c r="X48" s="1281"/>
      <c r="Y48" s="1281"/>
      <c r="Z48" s="140"/>
      <c r="AA48" s="140"/>
      <c r="AB48" s="140"/>
      <c r="AC48" s="140"/>
      <c r="AD48" s="140"/>
      <c r="AE48" s="140"/>
      <c r="AF48" s="140"/>
      <c r="AG48" s="140"/>
      <c r="AH48" s="140"/>
      <c r="AI48" s="140"/>
      <c r="AJ48" s="140"/>
      <c r="AK48" s="140"/>
      <c r="AL48" s="140"/>
      <c r="AM48" s="140"/>
      <c r="AN48" s="140"/>
      <c r="AO48" s="140"/>
      <c r="AP48" s="140"/>
      <c r="AQ48" s="140"/>
      <c r="AR48" s="140"/>
    </row>
    <row r="49" spans="1:44" s="207" customFormat="1" ht="27" customHeight="1" x14ac:dyDescent="0.3">
      <c r="A49" s="2029"/>
      <c r="B49" s="441" t="s">
        <v>93</v>
      </c>
      <c r="C49" s="765">
        <v>12</v>
      </c>
      <c r="D49" s="765" t="s">
        <v>73</v>
      </c>
      <c r="E49" s="765" t="s">
        <v>73</v>
      </c>
      <c r="F49" s="765" t="s">
        <v>73</v>
      </c>
      <c r="G49" s="765" t="s">
        <v>73</v>
      </c>
      <c r="H49" s="765" t="s">
        <v>73</v>
      </c>
      <c r="I49" s="765" t="s">
        <v>73</v>
      </c>
      <c r="J49" s="765" t="s">
        <v>73</v>
      </c>
      <c r="K49" s="765" t="s">
        <v>73</v>
      </c>
      <c r="L49" s="765" t="s">
        <v>73</v>
      </c>
      <c r="M49" s="766" t="s">
        <v>73</v>
      </c>
      <c r="N49" s="1140">
        <v>3</v>
      </c>
      <c r="O49" s="1271">
        <v>9</v>
      </c>
      <c r="P49" s="1382">
        <v>3</v>
      </c>
      <c r="Q49" s="1382">
        <v>5</v>
      </c>
      <c r="R49" s="1382">
        <v>5</v>
      </c>
      <c r="S49" s="1382">
        <v>10</v>
      </c>
      <c r="T49" s="1382">
        <v>7</v>
      </c>
      <c r="U49" s="1382">
        <v>3</v>
      </c>
      <c r="V49" s="1382">
        <v>8</v>
      </c>
      <c r="W49" s="1382" t="s">
        <v>73</v>
      </c>
      <c r="X49" s="1281"/>
      <c r="Y49" s="1281"/>
      <c r="Z49" s="140"/>
      <c r="AA49" s="140"/>
      <c r="AB49" s="140"/>
      <c r="AC49" s="140"/>
      <c r="AD49" s="140"/>
      <c r="AE49" s="140"/>
      <c r="AF49" s="140"/>
      <c r="AG49" s="140"/>
      <c r="AH49" s="140"/>
      <c r="AI49" s="140"/>
      <c r="AJ49" s="140"/>
      <c r="AK49" s="140"/>
      <c r="AL49" s="140"/>
      <c r="AM49" s="140"/>
      <c r="AN49" s="140"/>
      <c r="AO49" s="140"/>
      <c r="AP49" s="140"/>
      <c r="AQ49" s="140"/>
      <c r="AR49" s="140"/>
    </row>
    <row r="50" spans="1:44" s="140" customFormat="1" ht="27" customHeight="1" x14ac:dyDescent="0.3">
      <c r="A50" s="2031" t="s">
        <v>346</v>
      </c>
      <c r="B50" s="440" t="s">
        <v>143</v>
      </c>
      <c r="C50" s="767">
        <v>72</v>
      </c>
      <c r="D50" s="767" t="s">
        <v>73</v>
      </c>
      <c r="E50" s="767" t="s">
        <v>73</v>
      </c>
      <c r="F50" s="767">
        <v>4</v>
      </c>
      <c r="G50" s="767">
        <v>2</v>
      </c>
      <c r="H50" s="767">
        <v>3</v>
      </c>
      <c r="I50" s="767">
        <v>1</v>
      </c>
      <c r="J50" s="767" t="s">
        <v>73</v>
      </c>
      <c r="K50" s="767">
        <v>3</v>
      </c>
      <c r="L50" s="767" t="s">
        <v>73</v>
      </c>
      <c r="M50" s="768">
        <v>6</v>
      </c>
      <c r="N50" s="1140">
        <v>2</v>
      </c>
      <c r="O50" s="1271">
        <v>6</v>
      </c>
      <c r="P50" s="1382">
        <v>2</v>
      </c>
      <c r="Q50" s="1382">
        <v>3</v>
      </c>
      <c r="R50" s="1382">
        <v>4</v>
      </c>
      <c r="S50" s="1382">
        <v>3</v>
      </c>
      <c r="T50" s="1382">
        <v>5</v>
      </c>
      <c r="U50" s="1382">
        <v>3</v>
      </c>
      <c r="V50" s="1382">
        <v>6</v>
      </c>
      <c r="W50" s="1382" t="s">
        <v>73</v>
      </c>
      <c r="X50" s="1281"/>
      <c r="Y50" s="1281"/>
    </row>
    <row r="51" spans="1:44" s="208" customFormat="1" ht="27" customHeight="1" x14ac:dyDescent="0.3">
      <c r="A51" s="2032"/>
      <c r="B51" s="718" t="s">
        <v>144</v>
      </c>
      <c r="C51" s="213">
        <v>46</v>
      </c>
      <c r="D51" s="213" t="s">
        <v>73</v>
      </c>
      <c r="E51" s="213" t="s">
        <v>73</v>
      </c>
      <c r="F51" s="213">
        <v>2</v>
      </c>
      <c r="G51" s="213">
        <v>1</v>
      </c>
      <c r="H51" s="213">
        <v>2</v>
      </c>
      <c r="I51" s="213">
        <v>1</v>
      </c>
      <c r="J51" s="213" t="s">
        <v>73</v>
      </c>
      <c r="K51" s="213">
        <v>1</v>
      </c>
      <c r="L51" s="213" t="s">
        <v>73</v>
      </c>
      <c r="M51" s="214">
        <v>5</v>
      </c>
      <c r="N51" s="1140">
        <v>1</v>
      </c>
      <c r="O51" s="1271">
        <v>3</v>
      </c>
      <c r="P51" s="1382">
        <v>1</v>
      </c>
      <c r="Q51" s="1382">
        <v>2</v>
      </c>
      <c r="R51" s="1382">
        <v>1</v>
      </c>
      <c r="S51" s="1382">
        <v>7</v>
      </c>
      <c r="T51" s="1382">
        <v>2</v>
      </c>
      <c r="U51" s="1382" t="s">
        <v>73</v>
      </c>
      <c r="V51" s="1382">
        <v>2</v>
      </c>
      <c r="W51" s="1382" t="s">
        <v>73</v>
      </c>
      <c r="X51" s="1281"/>
      <c r="Y51" s="1281"/>
      <c r="Z51" s="140"/>
      <c r="AA51" s="140"/>
      <c r="AB51" s="140"/>
      <c r="AC51" s="140"/>
      <c r="AD51" s="140"/>
      <c r="AE51" s="140"/>
      <c r="AF51" s="140"/>
      <c r="AG51" s="140"/>
      <c r="AH51" s="140"/>
      <c r="AI51" s="140"/>
      <c r="AJ51" s="140"/>
      <c r="AK51" s="140"/>
      <c r="AL51" s="140"/>
      <c r="AM51" s="140"/>
      <c r="AN51" s="140"/>
      <c r="AO51" s="140"/>
      <c r="AP51" s="140"/>
      <c r="AQ51" s="140"/>
      <c r="AR51" s="140"/>
    </row>
    <row r="52" spans="1:44" s="207" customFormat="1" ht="27" customHeight="1" x14ac:dyDescent="0.3">
      <c r="A52" s="2033"/>
      <c r="B52" s="441" t="s">
        <v>93</v>
      </c>
      <c r="C52" s="765">
        <v>26</v>
      </c>
      <c r="D52" s="765" t="s">
        <v>73</v>
      </c>
      <c r="E52" s="765" t="s">
        <v>73</v>
      </c>
      <c r="F52" s="765">
        <v>2</v>
      </c>
      <c r="G52" s="765">
        <v>1</v>
      </c>
      <c r="H52" s="765">
        <v>1</v>
      </c>
      <c r="I52" s="765" t="s">
        <v>73</v>
      </c>
      <c r="J52" s="765" t="s">
        <v>73</v>
      </c>
      <c r="K52" s="765">
        <v>2</v>
      </c>
      <c r="L52" s="765" t="s">
        <v>73</v>
      </c>
      <c r="M52" s="766">
        <v>1</v>
      </c>
      <c r="N52" s="1140">
        <v>8</v>
      </c>
      <c r="O52" s="1271">
        <v>9</v>
      </c>
      <c r="P52" s="1382">
        <v>9</v>
      </c>
      <c r="Q52" s="1382">
        <v>13</v>
      </c>
      <c r="R52" s="1382">
        <v>13</v>
      </c>
      <c r="S52" s="1382">
        <v>4</v>
      </c>
      <c r="T52" s="1382">
        <v>17</v>
      </c>
      <c r="U52" s="1382">
        <v>8</v>
      </c>
      <c r="V52" s="1382">
        <v>13</v>
      </c>
      <c r="W52" s="1382" t="s">
        <v>73</v>
      </c>
      <c r="X52" s="1281"/>
      <c r="Y52" s="1281"/>
      <c r="Z52" s="140"/>
      <c r="AA52" s="140"/>
      <c r="AB52" s="140"/>
      <c r="AC52" s="140"/>
      <c r="AD52" s="140"/>
      <c r="AE52" s="140"/>
      <c r="AF52" s="140"/>
      <c r="AG52" s="140"/>
      <c r="AH52" s="140"/>
      <c r="AI52" s="140"/>
      <c r="AJ52" s="140"/>
      <c r="AK52" s="140"/>
      <c r="AL52" s="140"/>
      <c r="AM52" s="140"/>
      <c r="AN52" s="140"/>
      <c r="AO52" s="140"/>
      <c r="AP52" s="140"/>
      <c r="AQ52" s="140"/>
      <c r="AR52" s="140"/>
    </row>
    <row r="53" spans="1:44" s="140" customFormat="1" ht="27" customHeight="1" x14ac:dyDescent="0.3">
      <c r="A53" s="2027" t="s">
        <v>198</v>
      </c>
      <c r="B53" s="440" t="s">
        <v>143</v>
      </c>
      <c r="C53" s="767">
        <v>160</v>
      </c>
      <c r="D53" s="767">
        <v>1</v>
      </c>
      <c r="E53" s="767">
        <v>3</v>
      </c>
      <c r="F53" s="767">
        <v>12</v>
      </c>
      <c r="G53" s="767">
        <v>12</v>
      </c>
      <c r="H53" s="767">
        <v>6</v>
      </c>
      <c r="I53" s="767">
        <v>9</v>
      </c>
      <c r="J53" s="767">
        <v>5</v>
      </c>
      <c r="K53" s="767">
        <v>5</v>
      </c>
      <c r="L53" s="767">
        <v>3</v>
      </c>
      <c r="M53" s="768">
        <v>10</v>
      </c>
      <c r="N53" s="1140">
        <v>4</v>
      </c>
      <c r="O53" s="1271">
        <v>3</v>
      </c>
      <c r="P53" s="1382">
        <v>3</v>
      </c>
      <c r="Q53" s="1382">
        <v>5</v>
      </c>
      <c r="R53" s="1382">
        <v>7</v>
      </c>
      <c r="S53" s="1382">
        <v>4</v>
      </c>
      <c r="T53" s="1382">
        <v>7</v>
      </c>
      <c r="U53" s="1382">
        <v>4</v>
      </c>
      <c r="V53" s="1382">
        <v>4</v>
      </c>
      <c r="W53" s="1382" t="s">
        <v>73</v>
      </c>
      <c r="X53" s="1281"/>
      <c r="Y53" s="1281"/>
    </row>
    <row r="54" spans="1:44" s="208" customFormat="1" ht="27" customHeight="1" x14ac:dyDescent="0.3">
      <c r="A54" s="2028"/>
      <c r="B54" s="718" t="s">
        <v>144</v>
      </c>
      <c r="C54" s="213">
        <v>67</v>
      </c>
      <c r="D54" s="213" t="s">
        <v>73</v>
      </c>
      <c r="E54" s="213" t="s">
        <v>73</v>
      </c>
      <c r="F54" s="213">
        <v>3</v>
      </c>
      <c r="G54" s="213">
        <v>4</v>
      </c>
      <c r="H54" s="213">
        <v>3</v>
      </c>
      <c r="I54" s="213">
        <v>4</v>
      </c>
      <c r="J54" s="213">
        <v>3</v>
      </c>
      <c r="K54" s="213">
        <v>2</v>
      </c>
      <c r="L54" s="213">
        <v>2</v>
      </c>
      <c r="M54" s="214">
        <v>5</v>
      </c>
      <c r="N54" s="1140">
        <v>4</v>
      </c>
      <c r="O54" s="1271">
        <v>6</v>
      </c>
      <c r="P54" s="1382">
        <v>6</v>
      </c>
      <c r="Q54" s="1382">
        <v>8</v>
      </c>
      <c r="R54" s="1382">
        <v>6</v>
      </c>
      <c r="S54" s="1382" t="s">
        <v>73</v>
      </c>
      <c r="T54" s="1382">
        <v>10</v>
      </c>
      <c r="U54" s="1382">
        <v>4</v>
      </c>
      <c r="V54" s="1382">
        <v>9</v>
      </c>
      <c r="W54" s="1382" t="s">
        <v>73</v>
      </c>
      <c r="X54" s="1281"/>
      <c r="Y54" s="1281"/>
      <c r="Z54" s="140"/>
      <c r="AA54" s="140"/>
      <c r="AB54" s="140"/>
      <c r="AC54" s="140"/>
      <c r="AD54" s="140"/>
      <c r="AE54" s="140"/>
      <c r="AF54" s="140"/>
      <c r="AG54" s="140"/>
      <c r="AH54" s="140"/>
      <c r="AI54" s="140"/>
      <c r="AJ54" s="140"/>
      <c r="AK54" s="140"/>
      <c r="AL54" s="140"/>
      <c r="AM54" s="140"/>
      <c r="AN54" s="140"/>
      <c r="AO54" s="140"/>
      <c r="AP54" s="140"/>
      <c r="AQ54" s="140"/>
      <c r="AR54" s="140"/>
    </row>
    <row r="55" spans="1:44" s="207" customFormat="1" ht="27" customHeight="1" x14ac:dyDescent="0.3">
      <c r="A55" s="2029"/>
      <c r="B55" s="441" t="s">
        <v>93</v>
      </c>
      <c r="C55" s="765">
        <v>93</v>
      </c>
      <c r="D55" s="765">
        <v>1</v>
      </c>
      <c r="E55" s="765">
        <v>3</v>
      </c>
      <c r="F55" s="765">
        <v>9</v>
      </c>
      <c r="G55" s="765">
        <v>8</v>
      </c>
      <c r="H55" s="765">
        <v>3</v>
      </c>
      <c r="I55" s="765">
        <v>5</v>
      </c>
      <c r="J55" s="765">
        <v>2</v>
      </c>
      <c r="K55" s="765">
        <v>3</v>
      </c>
      <c r="L55" s="765">
        <v>1</v>
      </c>
      <c r="M55" s="766">
        <v>5</v>
      </c>
      <c r="N55" s="1140">
        <v>3</v>
      </c>
      <c r="O55" s="1271">
        <v>8</v>
      </c>
      <c r="P55" s="1382">
        <v>6</v>
      </c>
      <c r="Q55" s="1382">
        <v>10</v>
      </c>
      <c r="R55" s="1382">
        <v>11</v>
      </c>
      <c r="S55" s="1382">
        <v>14</v>
      </c>
      <c r="T55" s="1382">
        <v>8</v>
      </c>
      <c r="U55" s="1382">
        <v>9</v>
      </c>
      <c r="V55" s="1382">
        <v>14</v>
      </c>
      <c r="W55" s="1382" t="s">
        <v>73</v>
      </c>
      <c r="X55" s="1281"/>
      <c r="Y55" s="1281"/>
      <c r="Z55" s="140"/>
      <c r="AA55" s="140"/>
      <c r="AB55" s="140"/>
      <c r="AC55" s="140"/>
      <c r="AD55" s="140"/>
      <c r="AE55" s="140"/>
      <c r="AF55" s="140"/>
      <c r="AG55" s="140"/>
      <c r="AH55" s="140"/>
      <c r="AI55" s="140"/>
      <c r="AJ55" s="140"/>
      <c r="AK55" s="140"/>
      <c r="AL55" s="140"/>
      <c r="AM55" s="140"/>
      <c r="AN55" s="140"/>
      <c r="AO55" s="140"/>
      <c r="AP55" s="140"/>
      <c r="AQ55" s="140"/>
      <c r="AR55" s="140"/>
    </row>
    <row r="56" spans="1:44" s="140" customFormat="1" ht="27" customHeight="1" x14ac:dyDescent="0.3">
      <c r="A56" s="2027" t="s">
        <v>200</v>
      </c>
      <c r="B56" s="440" t="s">
        <v>143</v>
      </c>
      <c r="C56" s="767">
        <v>99</v>
      </c>
      <c r="D56" s="767" t="s">
        <v>73</v>
      </c>
      <c r="E56" s="767">
        <v>1</v>
      </c>
      <c r="F56" s="767" t="s">
        <v>73</v>
      </c>
      <c r="G56" s="767">
        <v>1</v>
      </c>
      <c r="H56" s="767" t="s">
        <v>73</v>
      </c>
      <c r="I56" s="767">
        <v>2</v>
      </c>
      <c r="J56" s="767">
        <v>1</v>
      </c>
      <c r="K56" s="767">
        <v>2</v>
      </c>
      <c r="L56" s="767">
        <v>3</v>
      </c>
      <c r="M56" s="768">
        <v>6</v>
      </c>
      <c r="N56" s="1140">
        <v>3</v>
      </c>
      <c r="O56" s="1271">
        <v>5</v>
      </c>
      <c r="P56" s="1382">
        <v>5</v>
      </c>
      <c r="Q56" s="1382">
        <v>4</v>
      </c>
      <c r="R56" s="1382">
        <v>5</v>
      </c>
      <c r="S56" s="1382">
        <v>8</v>
      </c>
      <c r="T56" s="1382">
        <v>5</v>
      </c>
      <c r="U56" s="1382">
        <v>5</v>
      </c>
      <c r="V56" s="1382">
        <v>5</v>
      </c>
      <c r="W56" s="1382" t="s">
        <v>73</v>
      </c>
      <c r="X56" s="1281"/>
      <c r="Y56" s="1281"/>
    </row>
    <row r="57" spans="1:44" s="208" customFormat="1" ht="27" customHeight="1" x14ac:dyDescent="0.3">
      <c r="A57" s="2028"/>
      <c r="B57" s="718" t="s">
        <v>144</v>
      </c>
      <c r="C57" s="213">
        <v>55</v>
      </c>
      <c r="D57" s="213" t="s">
        <v>73</v>
      </c>
      <c r="E57" s="213" t="s">
        <v>73</v>
      </c>
      <c r="F57" s="213" t="s">
        <v>73</v>
      </c>
      <c r="G57" s="213">
        <v>1</v>
      </c>
      <c r="H57" s="213" t="s">
        <v>73</v>
      </c>
      <c r="I57" s="213">
        <v>2</v>
      </c>
      <c r="J57" s="213" t="s">
        <v>73</v>
      </c>
      <c r="K57" s="213">
        <v>1</v>
      </c>
      <c r="L57" s="213">
        <v>2</v>
      </c>
      <c r="M57" s="214">
        <v>4</v>
      </c>
      <c r="N57" s="1140" t="s">
        <v>73</v>
      </c>
      <c r="O57" s="1271">
        <v>3</v>
      </c>
      <c r="P57" s="1382">
        <v>1</v>
      </c>
      <c r="Q57" s="1382">
        <v>6</v>
      </c>
      <c r="R57" s="1382">
        <v>6</v>
      </c>
      <c r="S57" s="1382">
        <v>6</v>
      </c>
      <c r="T57" s="1382">
        <v>3</v>
      </c>
      <c r="U57" s="1382">
        <v>4</v>
      </c>
      <c r="V57" s="1382">
        <v>9</v>
      </c>
      <c r="W57" s="1382" t="s">
        <v>73</v>
      </c>
      <c r="X57" s="1281"/>
      <c r="Y57" s="1281"/>
      <c r="Z57" s="140"/>
      <c r="AA57" s="140"/>
      <c r="AB57" s="140"/>
      <c r="AC57" s="140"/>
      <c r="AD57" s="140"/>
      <c r="AE57" s="140"/>
      <c r="AF57" s="140"/>
      <c r="AG57" s="140"/>
      <c r="AH57" s="140"/>
      <c r="AI57" s="140"/>
      <c r="AJ57" s="140"/>
      <c r="AK57" s="140"/>
      <c r="AL57" s="140"/>
      <c r="AM57" s="140"/>
      <c r="AN57" s="140"/>
      <c r="AO57" s="140"/>
      <c r="AP57" s="140"/>
      <c r="AQ57" s="140"/>
      <c r="AR57" s="140"/>
    </row>
    <row r="58" spans="1:44" s="207" customFormat="1" ht="27" customHeight="1" x14ac:dyDescent="0.3">
      <c r="A58" s="2029"/>
      <c r="B58" s="441" t="s">
        <v>93</v>
      </c>
      <c r="C58" s="765">
        <v>44</v>
      </c>
      <c r="D58" s="765" t="s">
        <v>73</v>
      </c>
      <c r="E58" s="765">
        <v>1</v>
      </c>
      <c r="F58" s="765" t="s">
        <v>73</v>
      </c>
      <c r="G58" s="765" t="s">
        <v>73</v>
      </c>
      <c r="H58" s="765" t="s">
        <v>73</v>
      </c>
      <c r="I58" s="765" t="s">
        <v>73</v>
      </c>
      <c r="J58" s="765">
        <v>1</v>
      </c>
      <c r="K58" s="765">
        <v>1</v>
      </c>
      <c r="L58" s="765">
        <v>1</v>
      </c>
      <c r="M58" s="766">
        <v>2</v>
      </c>
      <c r="N58" s="1383">
        <v>3</v>
      </c>
      <c r="O58" s="1271">
        <v>3</v>
      </c>
      <c r="P58" s="1382">
        <v>2</v>
      </c>
      <c r="Q58" s="1382">
        <v>6</v>
      </c>
      <c r="R58" s="1382">
        <v>6</v>
      </c>
      <c r="S58" s="1382">
        <v>6</v>
      </c>
      <c r="T58" s="1382">
        <v>1</v>
      </c>
      <c r="U58" s="1382">
        <v>3</v>
      </c>
      <c r="V58" s="1382">
        <v>8</v>
      </c>
      <c r="W58" s="1382" t="s">
        <v>73</v>
      </c>
      <c r="X58" s="1281"/>
      <c r="Y58" s="1281"/>
      <c r="Z58" s="140"/>
      <c r="AA58" s="140"/>
      <c r="AB58" s="140"/>
      <c r="AC58" s="140"/>
      <c r="AD58" s="140"/>
      <c r="AE58" s="140"/>
      <c r="AF58" s="140"/>
      <c r="AG58" s="140"/>
      <c r="AH58" s="140"/>
      <c r="AI58" s="140"/>
      <c r="AJ58" s="140"/>
      <c r="AK58" s="140"/>
      <c r="AL58" s="140"/>
      <c r="AM58" s="140"/>
      <c r="AN58" s="140"/>
      <c r="AO58" s="140"/>
      <c r="AP58" s="140"/>
      <c r="AQ58" s="140"/>
      <c r="AR58" s="140"/>
    </row>
    <row r="59" spans="1:44" s="140" customFormat="1" ht="27" customHeight="1" x14ac:dyDescent="0.3">
      <c r="A59" s="2009" t="s">
        <v>413</v>
      </c>
      <c r="B59" s="440" t="s">
        <v>143</v>
      </c>
      <c r="C59" s="767">
        <v>41</v>
      </c>
      <c r="D59" s="767" t="s">
        <v>73</v>
      </c>
      <c r="E59" s="767" t="s">
        <v>73</v>
      </c>
      <c r="F59" s="767" t="s">
        <v>73</v>
      </c>
      <c r="G59" s="767" t="s">
        <v>73</v>
      </c>
      <c r="H59" s="767" t="s">
        <v>73</v>
      </c>
      <c r="I59" s="767" t="s">
        <v>73</v>
      </c>
      <c r="J59" s="767" t="s">
        <v>73</v>
      </c>
      <c r="K59" s="767" t="s">
        <v>73</v>
      </c>
      <c r="L59" s="767" t="s">
        <v>73</v>
      </c>
      <c r="M59" s="768">
        <v>3</v>
      </c>
      <c r="N59" s="1383">
        <v>1</v>
      </c>
      <c r="O59" s="1271">
        <v>3</v>
      </c>
      <c r="P59" s="1382">
        <v>2</v>
      </c>
      <c r="Q59" s="1382">
        <v>3</v>
      </c>
      <c r="R59" s="1382">
        <v>5</v>
      </c>
      <c r="S59" s="1382">
        <v>4</v>
      </c>
      <c r="T59" s="1382">
        <v>1</v>
      </c>
      <c r="U59" s="1382">
        <v>3</v>
      </c>
      <c r="V59" s="1382">
        <v>3</v>
      </c>
      <c r="W59" s="1382" t="s">
        <v>73</v>
      </c>
      <c r="X59" s="1281"/>
      <c r="Y59" s="1281"/>
    </row>
    <row r="60" spans="1:44" s="208" customFormat="1" ht="27" customHeight="1" x14ac:dyDescent="0.3">
      <c r="A60" s="2010"/>
      <c r="B60" s="718" t="s">
        <v>144</v>
      </c>
      <c r="C60" s="213">
        <v>26</v>
      </c>
      <c r="D60" s="213" t="s">
        <v>73</v>
      </c>
      <c r="E60" s="213" t="s">
        <v>73</v>
      </c>
      <c r="F60" s="213" t="s">
        <v>73</v>
      </c>
      <c r="G60" s="213" t="s">
        <v>73</v>
      </c>
      <c r="H60" s="213" t="s">
        <v>73</v>
      </c>
      <c r="I60" s="213" t="s">
        <v>73</v>
      </c>
      <c r="J60" s="213" t="s">
        <v>73</v>
      </c>
      <c r="K60" s="213" t="s">
        <v>73</v>
      </c>
      <c r="L60" s="213" t="s">
        <v>73</v>
      </c>
      <c r="M60" s="214">
        <v>1</v>
      </c>
      <c r="N60" s="1383">
        <v>2</v>
      </c>
      <c r="O60" s="1271" t="s">
        <v>73</v>
      </c>
      <c r="P60" s="1382" t="s">
        <v>73</v>
      </c>
      <c r="Q60" s="1382">
        <v>3</v>
      </c>
      <c r="R60" s="1382">
        <v>1</v>
      </c>
      <c r="S60" s="1382">
        <v>2</v>
      </c>
      <c r="T60" s="1382" t="s">
        <v>73</v>
      </c>
      <c r="U60" s="1382" t="s">
        <v>73</v>
      </c>
      <c r="V60" s="1382">
        <v>5</v>
      </c>
      <c r="W60" s="1382" t="s">
        <v>73</v>
      </c>
      <c r="X60" s="1281"/>
      <c r="Y60" s="1281"/>
      <c r="Z60" s="140"/>
      <c r="AA60" s="140"/>
      <c r="AB60" s="140"/>
      <c r="AC60" s="140"/>
      <c r="AD60" s="140"/>
      <c r="AE60" s="140"/>
      <c r="AF60" s="140"/>
      <c r="AG60" s="140"/>
      <c r="AH60" s="140"/>
      <c r="AI60" s="140"/>
      <c r="AJ60" s="140"/>
      <c r="AK60" s="140"/>
      <c r="AL60" s="140"/>
      <c r="AM60" s="140"/>
      <c r="AN60" s="140"/>
      <c r="AO60" s="140"/>
      <c r="AP60" s="140"/>
      <c r="AQ60" s="140"/>
      <c r="AR60" s="140"/>
    </row>
    <row r="61" spans="1:44" s="207" customFormat="1" ht="27" customHeight="1" x14ac:dyDescent="0.3">
      <c r="A61" s="2011"/>
      <c r="B61" s="441" t="s">
        <v>93</v>
      </c>
      <c r="C61" s="765">
        <v>15</v>
      </c>
      <c r="D61" s="765" t="s">
        <v>73</v>
      </c>
      <c r="E61" s="765" t="s">
        <v>73</v>
      </c>
      <c r="F61" s="765" t="s">
        <v>73</v>
      </c>
      <c r="G61" s="765" t="s">
        <v>73</v>
      </c>
      <c r="H61" s="765" t="s">
        <v>73</v>
      </c>
      <c r="I61" s="765" t="s">
        <v>73</v>
      </c>
      <c r="J61" s="765" t="s">
        <v>73</v>
      </c>
      <c r="K61" s="765" t="s">
        <v>73</v>
      </c>
      <c r="L61" s="765" t="s">
        <v>73</v>
      </c>
      <c r="M61" s="766">
        <v>2</v>
      </c>
      <c r="N61" s="1140">
        <v>3</v>
      </c>
      <c r="O61" s="1271">
        <v>3</v>
      </c>
      <c r="P61" s="1382">
        <v>10</v>
      </c>
      <c r="Q61" s="1382">
        <v>9</v>
      </c>
      <c r="R61" s="1382">
        <v>7</v>
      </c>
      <c r="S61" s="1382">
        <v>12</v>
      </c>
      <c r="T61" s="1382">
        <v>5</v>
      </c>
      <c r="U61" s="1382">
        <v>2</v>
      </c>
      <c r="V61" s="1382">
        <v>10</v>
      </c>
      <c r="W61" s="1382" t="s">
        <v>73</v>
      </c>
      <c r="X61" s="1281"/>
      <c r="Y61" s="1281"/>
      <c r="Z61" s="140"/>
      <c r="AA61" s="140"/>
      <c r="AB61" s="140"/>
      <c r="AC61" s="140"/>
      <c r="AD61" s="140"/>
      <c r="AE61" s="140"/>
      <c r="AF61" s="140"/>
      <c r="AG61" s="140"/>
      <c r="AH61" s="140"/>
      <c r="AI61" s="140"/>
      <c r="AJ61" s="140"/>
      <c r="AK61" s="140"/>
      <c r="AL61" s="140"/>
      <c r="AM61" s="140"/>
      <c r="AN61" s="140"/>
      <c r="AO61" s="140"/>
      <c r="AP61" s="140"/>
      <c r="AQ61" s="140"/>
      <c r="AR61" s="140"/>
    </row>
    <row r="62" spans="1:44" s="140" customFormat="1" ht="27" customHeight="1" x14ac:dyDescent="0.3">
      <c r="A62" s="2027" t="s">
        <v>352</v>
      </c>
      <c r="B62" s="440" t="s">
        <v>143</v>
      </c>
      <c r="C62" s="767">
        <v>62</v>
      </c>
      <c r="D62" s="767" t="s">
        <v>73</v>
      </c>
      <c r="E62" s="767" t="s">
        <v>73</v>
      </c>
      <c r="F62" s="767" t="s">
        <v>73</v>
      </c>
      <c r="G62" s="767" t="s">
        <v>73</v>
      </c>
      <c r="H62" s="767" t="s">
        <v>73</v>
      </c>
      <c r="I62" s="767" t="s">
        <v>73</v>
      </c>
      <c r="J62" s="767" t="s">
        <v>73</v>
      </c>
      <c r="K62" s="767" t="s">
        <v>73</v>
      </c>
      <c r="L62" s="767" t="s">
        <v>73</v>
      </c>
      <c r="M62" s="768">
        <v>1</v>
      </c>
      <c r="N62" s="1140">
        <v>1</v>
      </c>
      <c r="O62" s="1271">
        <v>1</v>
      </c>
      <c r="P62" s="1382">
        <v>5</v>
      </c>
      <c r="Q62" s="1382">
        <v>4</v>
      </c>
      <c r="R62" s="1382">
        <v>3</v>
      </c>
      <c r="S62" s="1382">
        <v>5</v>
      </c>
      <c r="T62" s="1382">
        <v>3</v>
      </c>
      <c r="U62" s="1382">
        <v>2</v>
      </c>
      <c r="V62" s="1382">
        <v>6</v>
      </c>
      <c r="W62" s="1382" t="s">
        <v>73</v>
      </c>
      <c r="X62" s="1281"/>
      <c r="Y62" s="1281"/>
    </row>
    <row r="63" spans="1:44" s="208" customFormat="1" ht="27" customHeight="1" x14ac:dyDescent="0.3">
      <c r="A63" s="2028"/>
      <c r="B63" s="718" t="s">
        <v>144</v>
      </c>
      <c r="C63" s="213">
        <v>31</v>
      </c>
      <c r="D63" s="213" t="s">
        <v>73</v>
      </c>
      <c r="E63" s="213" t="s">
        <v>73</v>
      </c>
      <c r="F63" s="213" t="s">
        <v>73</v>
      </c>
      <c r="G63" s="213" t="s">
        <v>73</v>
      </c>
      <c r="H63" s="213" t="s">
        <v>73</v>
      </c>
      <c r="I63" s="213" t="s">
        <v>73</v>
      </c>
      <c r="J63" s="213" t="s">
        <v>73</v>
      </c>
      <c r="K63" s="213" t="s">
        <v>73</v>
      </c>
      <c r="L63" s="213" t="s">
        <v>73</v>
      </c>
      <c r="M63" s="214">
        <v>1</v>
      </c>
      <c r="N63" s="1140">
        <v>2</v>
      </c>
      <c r="O63" s="1271">
        <v>2</v>
      </c>
      <c r="P63" s="1382">
        <v>5</v>
      </c>
      <c r="Q63" s="1382">
        <v>5</v>
      </c>
      <c r="R63" s="1382">
        <v>4</v>
      </c>
      <c r="S63" s="1382">
        <v>7</v>
      </c>
      <c r="T63" s="1382">
        <v>2</v>
      </c>
      <c r="U63" s="1382" t="s">
        <v>73</v>
      </c>
      <c r="V63" s="1382">
        <v>4</v>
      </c>
      <c r="W63" s="1382" t="s">
        <v>73</v>
      </c>
      <c r="X63" s="1281"/>
      <c r="Y63" s="1281"/>
      <c r="Z63" s="140"/>
      <c r="AA63" s="140"/>
      <c r="AB63" s="140"/>
      <c r="AC63" s="140"/>
      <c r="AD63" s="140"/>
      <c r="AE63" s="140"/>
      <c r="AF63" s="140"/>
      <c r="AG63" s="140"/>
      <c r="AH63" s="140"/>
      <c r="AI63" s="140"/>
      <c r="AJ63" s="140"/>
      <c r="AK63" s="140"/>
      <c r="AL63" s="140"/>
      <c r="AM63" s="140"/>
      <c r="AN63" s="140"/>
      <c r="AO63" s="140"/>
      <c r="AP63" s="140"/>
      <c r="AQ63" s="140"/>
      <c r="AR63" s="140"/>
    </row>
    <row r="64" spans="1:44" ht="27" customHeight="1" x14ac:dyDescent="0.3">
      <c r="A64" s="2029"/>
      <c r="B64" s="441" t="s">
        <v>93</v>
      </c>
      <c r="C64" s="765">
        <v>31</v>
      </c>
      <c r="D64" s="765" t="s">
        <v>73</v>
      </c>
      <c r="E64" s="765" t="s">
        <v>73</v>
      </c>
      <c r="F64" s="765" t="s">
        <v>73</v>
      </c>
      <c r="G64" s="765" t="s">
        <v>73</v>
      </c>
      <c r="H64" s="765" t="s">
        <v>73</v>
      </c>
      <c r="I64" s="765" t="s">
        <v>73</v>
      </c>
      <c r="J64" s="765" t="s">
        <v>73</v>
      </c>
      <c r="K64" s="765" t="s">
        <v>73</v>
      </c>
      <c r="L64" s="765" t="s">
        <v>73</v>
      </c>
      <c r="M64" s="766" t="s">
        <v>73</v>
      </c>
      <c r="N64" s="1140">
        <v>27</v>
      </c>
      <c r="O64" s="1271">
        <v>45</v>
      </c>
      <c r="P64" s="1382">
        <v>50</v>
      </c>
      <c r="Q64" s="1382">
        <v>58</v>
      </c>
      <c r="R64" s="1382">
        <v>58</v>
      </c>
      <c r="S64" s="1382">
        <v>81</v>
      </c>
      <c r="T64" s="1382">
        <v>74</v>
      </c>
      <c r="U64" s="1382">
        <v>59</v>
      </c>
      <c r="V64" s="1382">
        <v>74</v>
      </c>
      <c r="W64" s="1382" t="s">
        <v>73</v>
      </c>
      <c r="X64" s="1281"/>
      <c r="Y64" s="1281"/>
    </row>
    <row r="65" spans="1:25" ht="27" customHeight="1" x14ac:dyDescent="0.3">
      <c r="A65" s="2028" t="s">
        <v>622</v>
      </c>
      <c r="B65" s="718" t="s">
        <v>143</v>
      </c>
      <c r="C65" s="213">
        <v>599</v>
      </c>
      <c r="D65" s="767" t="s">
        <v>73</v>
      </c>
      <c r="E65" s="213">
        <v>2</v>
      </c>
      <c r="F65" s="213">
        <v>2</v>
      </c>
      <c r="G65" s="213">
        <v>5</v>
      </c>
      <c r="H65" s="213">
        <v>7</v>
      </c>
      <c r="I65" s="213">
        <v>11</v>
      </c>
      <c r="J65" s="213">
        <v>5</v>
      </c>
      <c r="K65" s="213">
        <v>15</v>
      </c>
      <c r="L65" s="213">
        <v>11</v>
      </c>
      <c r="M65" s="214">
        <v>15</v>
      </c>
      <c r="N65" s="1140">
        <v>14</v>
      </c>
      <c r="O65" s="1271">
        <v>27</v>
      </c>
      <c r="P65" s="1382">
        <v>33</v>
      </c>
      <c r="Q65" s="1382">
        <v>31</v>
      </c>
      <c r="R65" s="1382">
        <v>28</v>
      </c>
      <c r="S65" s="1382">
        <v>44</v>
      </c>
      <c r="T65" s="1382">
        <v>43</v>
      </c>
      <c r="U65" s="1382">
        <v>28</v>
      </c>
      <c r="V65" s="1382">
        <v>40</v>
      </c>
      <c r="W65" s="1382" t="s">
        <v>73</v>
      </c>
      <c r="X65" s="1281"/>
      <c r="Y65" s="1281"/>
    </row>
    <row r="66" spans="1:25" ht="27" customHeight="1" x14ac:dyDescent="0.3">
      <c r="A66" s="2028"/>
      <c r="B66" s="718" t="s">
        <v>144</v>
      </c>
      <c r="C66" s="213">
        <v>336</v>
      </c>
      <c r="D66" s="213" t="s">
        <v>73</v>
      </c>
      <c r="E66" s="213" t="s">
        <v>73</v>
      </c>
      <c r="F66" s="213">
        <v>1</v>
      </c>
      <c r="G66" s="213">
        <v>4</v>
      </c>
      <c r="H66" s="213">
        <v>6</v>
      </c>
      <c r="I66" s="213">
        <v>7</v>
      </c>
      <c r="J66" s="213">
        <v>4</v>
      </c>
      <c r="K66" s="213">
        <v>11</v>
      </c>
      <c r="L66" s="213">
        <v>5</v>
      </c>
      <c r="M66" s="214">
        <v>10</v>
      </c>
      <c r="N66" s="1140">
        <v>13</v>
      </c>
      <c r="O66" s="1271">
        <v>18</v>
      </c>
      <c r="P66" s="1382">
        <v>17</v>
      </c>
      <c r="Q66" s="1382">
        <v>27</v>
      </c>
      <c r="R66" s="1382">
        <v>30</v>
      </c>
      <c r="S66" s="1382">
        <v>37</v>
      </c>
      <c r="T66" s="1382">
        <v>31</v>
      </c>
      <c r="U66" s="1382">
        <v>31</v>
      </c>
      <c r="V66" s="1382">
        <v>34</v>
      </c>
      <c r="W66" s="1382" t="s">
        <v>73</v>
      </c>
      <c r="X66" s="1281"/>
      <c r="Y66" s="1281"/>
    </row>
    <row r="67" spans="1:25" ht="30" customHeight="1" thickBot="1" x14ac:dyDescent="0.35">
      <c r="A67" s="2030"/>
      <c r="B67" s="216" t="s">
        <v>93</v>
      </c>
      <c r="C67" s="769">
        <v>263</v>
      </c>
      <c r="D67" s="769" t="s">
        <v>73</v>
      </c>
      <c r="E67" s="769">
        <v>2</v>
      </c>
      <c r="F67" s="769">
        <v>1</v>
      </c>
      <c r="G67" s="769">
        <v>1</v>
      </c>
      <c r="H67" s="769">
        <v>1</v>
      </c>
      <c r="I67" s="769">
        <v>4</v>
      </c>
      <c r="J67" s="769">
        <v>1</v>
      </c>
      <c r="K67" s="769">
        <v>4</v>
      </c>
      <c r="L67" s="769">
        <v>6</v>
      </c>
      <c r="M67" s="770">
        <v>5</v>
      </c>
    </row>
    <row r="68" spans="1:25" ht="29.25" customHeight="1" thickTop="1" x14ac:dyDescent="0.4">
      <c r="A68" s="12" t="s">
        <v>363</v>
      </c>
    </row>
    <row r="69" spans="1:25" ht="22.8" x14ac:dyDescent="0.4">
      <c r="A69" s="12" t="s">
        <v>350</v>
      </c>
    </row>
  </sheetData>
  <mergeCells count="31">
    <mergeCell ref="B38:B39"/>
    <mergeCell ref="C38:C39"/>
    <mergeCell ref="D38:M38"/>
    <mergeCell ref="A59:A61"/>
    <mergeCell ref="A40:A41"/>
    <mergeCell ref="A17:A19"/>
    <mergeCell ref="A62:A64"/>
    <mergeCell ref="A65:A67"/>
    <mergeCell ref="A42:A44"/>
    <mergeCell ref="A45:A46"/>
    <mergeCell ref="A47:A49"/>
    <mergeCell ref="A50:A52"/>
    <mergeCell ref="A53:A55"/>
    <mergeCell ref="A56:A58"/>
    <mergeCell ref="A38:A39"/>
    <mergeCell ref="A1:M1"/>
    <mergeCell ref="A34:A35"/>
    <mergeCell ref="A36:M36"/>
    <mergeCell ref="A3:A4"/>
    <mergeCell ref="B3:B4"/>
    <mergeCell ref="C3:C4"/>
    <mergeCell ref="D3:M3"/>
    <mergeCell ref="A20:A22"/>
    <mergeCell ref="A23:A25"/>
    <mergeCell ref="A26:A28"/>
    <mergeCell ref="A29:A31"/>
    <mergeCell ref="A32:A33"/>
    <mergeCell ref="A5:A7"/>
    <mergeCell ref="A8:A10"/>
    <mergeCell ref="A11:A13"/>
    <mergeCell ref="A14:A16"/>
  </mergeCells>
  <pageMargins left="0.70866141732283472" right="0.70866141732283472" top="0.74803149606299213" bottom="0.74803149606299213" header="0.31496062992125984" footer="0.31496062992125984"/>
  <pageSetup scale="52" orientation="landscape" r:id="rId1"/>
  <headerFooter>
    <oddFooter>&amp;C27</oddFooter>
  </headerFooter>
  <rowBreaks count="1" manualBreakCount="1">
    <brk id="35" max="12" man="1"/>
  </row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FF00"/>
  </sheetPr>
  <dimension ref="A1:L69"/>
  <sheetViews>
    <sheetView view="pageBreakPreview" zoomScale="60" zoomScaleNormal="60" zoomScalePageLayoutView="70" workbookViewId="0">
      <selection activeCell="I67" sqref="I67"/>
    </sheetView>
  </sheetViews>
  <sheetFormatPr baseColWidth="10" defaultColWidth="11.44140625" defaultRowHeight="22.8" x14ac:dyDescent="0.3"/>
  <cols>
    <col min="1" max="1" width="83.88671875" style="354" customWidth="1"/>
    <col min="2" max="2" width="9" style="354" customWidth="1"/>
    <col min="3" max="11" width="13.88671875" style="354" customWidth="1"/>
    <col min="12" max="12" width="13.88671875" style="355" customWidth="1"/>
    <col min="13" max="16384" width="11.44140625" style="354"/>
  </cols>
  <sheetData>
    <row r="1" spans="1:12" x14ac:dyDescent="0.3">
      <c r="A1" s="2035" t="s">
        <v>778</v>
      </c>
      <c r="B1" s="2035"/>
      <c r="C1" s="2035"/>
      <c r="D1" s="2035"/>
      <c r="E1" s="2035"/>
      <c r="F1" s="2035"/>
      <c r="G1" s="2035"/>
      <c r="H1" s="2035"/>
      <c r="I1" s="2035"/>
      <c r="J1" s="2035"/>
      <c r="K1" s="2035"/>
      <c r="L1" s="2035"/>
    </row>
    <row r="2" spans="1:12" ht="23.4" thickBot="1" x14ac:dyDescent="0.35">
      <c r="A2" s="355"/>
      <c r="B2" s="355"/>
      <c r="C2" s="355"/>
      <c r="D2" s="355"/>
      <c r="E2" s="355"/>
      <c r="F2" s="355"/>
      <c r="G2" s="355"/>
      <c r="H2" s="355"/>
      <c r="I2" s="355"/>
      <c r="J2" s="355"/>
      <c r="K2" s="355"/>
    </row>
    <row r="3" spans="1:12" s="1441" customFormat="1" ht="27" customHeight="1" x14ac:dyDescent="0.3">
      <c r="A3" s="2022" t="s">
        <v>330</v>
      </c>
      <c r="B3" s="2024" t="s">
        <v>134</v>
      </c>
      <c r="C3" s="1883" t="s">
        <v>351</v>
      </c>
      <c r="D3" s="1884"/>
      <c r="E3" s="1884"/>
      <c r="F3" s="1884"/>
      <c r="G3" s="1884"/>
      <c r="H3" s="1884"/>
      <c r="I3" s="1884"/>
      <c r="J3" s="1884"/>
      <c r="K3" s="1884"/>
      <c r="L3" s="1884"/>
    </row>
    <row r="4" spans="1:12" s="1443" customFormat="1" ht="49.5" customHeight="1" thickBot="1" x14ac:dyDescent="0.35">
      <c r="A4" s="2023"/>
      <c r="B4" s="2025"/>
      <c r="C4" s="1391" t="s">
        <v>123</v>
      </c>
      <c r="D4" s="1391" t="s">
        <v>124</v>
      </c>
      <c r="E4" s="1391" t="s">
        <v>125</v>
      </c>
      <c r="F4" s="1391" t="s">
        <v>126</v>
      </c>
      <c r="G4" s="1391" t="s">
        <v>127</v>
      </c>
      <c r="H4" s="1391" t="s">
        <v>128</v>
      </c>
      <c r="I4" s="1391" t="s">
        <v>211</v>
      </c>
      <c r="J4" s="1391" t="s">
        <v>331</v>
      </c>
      <c r="K4" s="1392" t="s">
        <v>332</v>
      </c>
      <c r="L4" s="1442" t="s">
        <v>76</v>
      </c>
    </row>
    <row r="5" spans="1:12" s="1441" customFormat="1" ht="27" customHeight="1" x14ac:dyDescent="0.3">
      <c r="A5" s="2000" t="s">
        <v>334</v>
      </c>
      <c r="B5" s="1393" t="s">
        <v>143</v>
      </c>
      <c r="C5" s="1444">
        <v>133</v>
      </c>
      <c r="D5" s="1444">
        <v>206</v>
      </c>
      <c r="E5" s="1444">
        <v>272</v>
      </c>
      <c r="F5" s="1444">
        <v>307</v>
      </c>
      <c r="G5" s="1444">
        <v>367</v>
      </c>
      <c r="H5" s="1444">
        <v>411</v>
      </c>
      <c r="I5" s="1444">
        <v>414</v>
      </c>
      <c r="J5" s="1444">
        <v>345</v>
      </c>
      <c r="K5" s="1444">
        <v>500</v>
      </c>
      <c r="L5" s="1445">
        <v>5</v>
      </c>
    </row>
    <row r="6" spans="1:12" s="355" customFormat="1" ht="27" customHeight="1" x14ac:dyDescent="0.3">
      <c r="A6" s="2001"/>
      <c r="B6" s="1393" t="s">
        <v>144</v>
      </c>
      <c r="C6" s="1446">
        <v>45</v>
      </c>
      <c r="D6" s="1446">
        <v>86</v>
      </c>
      <c r="E6" s="1446">
        <v>120</v>
      </c>
      <c r="F6" s="1446">
        <v>142</v>
      </c>
      <c r="G6" s="1446">
        <v>192</v>
      </c>
      <c r="H6" s="1446">
        <v>239</v>
      </c>
      <c r="I6" s="1446">
        <v>237</v>
      </c>
      <c r="J6" s="1446">
        <v>196</v>
      </c>
      <c r="K6" s="1446">
        <v>299</v>
      </c>
      <c r="L6" s="1153">
        <v>2</v>
      </c>
    </row>
    <row r="7" spans="1:12" s="1443" customFormat="1" ht="27" customHeight="1" x14ac:dyDescent="0.3">
      <c r="A7" s="2002"/>
      <c r="B7" s="1394" t="s">
        <v>93</v>
      </c>
      <c r="C7" s="1446">
        <v>88</v>
      </c>
      <c r="D7" s="1446">
        <v>120</v>
      </c>
      <c r="E7" s="1446">
        <v>152</v>
      </c>
      <c r="F7" s="1446">
        <v>165</v>
      </c>
      <c r="G7" s="1446">
        <v>175</v>
      </c>
      <c r="H7" s="1446">
        <v>172</v>
      </c>
      <c r="I7" s="1446">
        <v>177</v>
      </c>
      <c r="J7" s="1446">
        <v>149</v>
      </c>
      <c r="K7" s="1446">
        <v>201</v>
      </c>
      <c r="L7" s="1153">
        <v>3</v>
      </c>
    </row>
    <row r="8" spans="1:12" s="1441" customFormat="1" ht="27" customHeight="1" x14ac:dyDescent="0.3">
      <c r="A8" s="2027" t="s">
        <v>335</v>
      </c>
      <c r="B8" s="440" t="s">
        <v>143</v>
      </c>
      <c r="C8" s="1447">
        <v>3</v>
      </c>
      <c r="D8" s="1447">
        <v>1</v>
      </c>
      <c r="E8" s="1447">
        <v>8</v>
      </c>
      <c r="F8" s="1447">
        <v>8</v>
      </c>
      <c r="G8" s="1447">
        <v>16</v>
      </c>
      <c r="H8" s="1447">
        <v>9</v>
      </c>
      <c r="I8" s="1447">
        <v>6</v>
      </c>
      <c r="J8" s="1447">
        <v>3</v>
      </c>
      <c r="K8" s="1447">
        <v>7</v>
      </c>
      <c r="L8" s="1448" t="s">
        <v>73</v>
      </c>
    </row>
    <row r="9" spans="1:12" s="355" customFormat="1" ht="27" customHeight="1" x14ac:dyDescent="0.3">
      <c r="A9" s="2028"/>
      <c r="B9" s="1390" t="s">
        <v>144</v>
      </c>
      <c r="C9" s="1449">
        <v>2</v>
      </c>
      <c r="D9" s="1449">
        <v>1</v>
      </c>
      <c r="E9" s="1449">
        <v>3</v>
      </c>
      <c r="F9" s="1449">
        <v>7</v>
      </c>
      <c r="G9" s="1449">
        <v>12</v>
      </c>
      <c r="H9" s="1449">
        <v>9</v>
      </c>
      <c r="I9" s="1449">
        <v>3</v>
      </c>
      <c r="J9" s="1449">
        <v>2</v>
      </c>
      <c r="K9" s="1449">
        <v>5</v>
      </c>
      <c r="L9" s="1450" t="s">
        <v>73</v>
      </c>
    </row>
    <row r="10" spans="1:12" s="1443" customFormat="1" ht="27" customHeight="1" x14ac:dyDescent="0.3">
      <c r="A10" s="2029"/>
      <c r="B10" s="441" t="s">
        <v>93</v>
      </c>
      <c r="C10" s="1451">
        <v>1</v>
      </c>
      <c r="D10" s="1451" t="s">
        <v>73</v>
      </c>
      <c r="E10" s="1451">
        <v>5</v>
      </c>
      <c r="F10" s="1451">
        <v>1</v>
      </c>
      <c r="G10" s="1451">
        <v>4</v>
      </c>
      <c r="H10" s="1451" t="s">
        <v>73</v>
      </c>
      <c r="I10" s="1451">
        <v>3</v>
      </c>
      <c r="J10" s="1451">
        <v>1</v>
      </c>
      <c r="K10" s="1451">
        <v>2</v>
      </c>
      <c r="L10" s="1452" t="s">
        <v>73</v>
      </c>
    </row>
    <row r="11" spans="1:12" s="1441" customFormat="1" ht="27" customHeight="1" x14ac:dyDescent="0.3">
      <c r="A11" s="2027" t="s">
        <v>208</v>
      </c>
      <c r="B11" s="440" t="s">
        <v>143</v>
      </c>
      <c r="C11" s="1449">
        <v>13</v>
      </c>
      <c r="D11" s="1449">
        <v>28</v>
      </c>
      <c r="E11" s="1449">
        <v>27</v>
      </c>
      <c r="F11" s="1449">
        <v>19</v>
      </c>
      <c r="G11" s="1449">
        <v>32</v>
      </c>
      <c r="H11" s="1449">
        <v>35</v>
      </c>
      <c r="I11" s="1449">
        <v>47</v>
      </c>
      <c r="J11" s="1449">
        <v>29</v>
      </c>
      <c r="K11" s="1449">
        <v>53</v>
      </c>
      <c r="L11" s="1450">
        <v>1</v>
      </c>
    </row>
    <row r="12" spans="1:12" s="355" customFormat="1" ht="27" customHeight="1" x14ac:dyDescent="0.3">
      <c r="A12" s="2028"/>
      <c r="B12" s="1390" t="s">
        <v>144</v>
      </c>
      <c r="C12" s="1449">
        <v>3</v>
      </c>
      <c r="D12" s="1449">
        <v>15</v>
      </c>
      <c r="E12" s="1449">
        <v>12</v>
      </c>
      <c r="F12" s="1449">
        <v>13</v>
      </c>
      <c r="G12" s="1449">
        <v>20</v>
      </c>
      <c r="H12" s="1449">
        <v>22</v>
      </c>
      <c r="I12" s="1449">
        <v>35</v>
      </c>
      <c r="J12" s="1449">
        <v>24</v>
      </c>
      <c r="K12" s="1449">
        <v>34</v>
      </c>
      <c r="L12" s="1450" t="s">
        <v>73</v>
      </c>
    </row>
    <row r="13" spans="1:12" s="1443" customFormat="1" ht="27" customHeight="1" x14ac:dyDescent="0.3">
      <c r="A13" s="2029"/>
      <c r="B13" s="441" t="s">
        <v>93</v>
      </c>
      <c r="C13" s="1449">
        <v>10</v>
      </c>
      <c r="D13" s="1449">
        <v>13</v>
      </c>
      <c r="E13" s="1449">
        <v>15</v>
      </c>
      <c r="F13" s="1449">
        <v>6</v>
      </c>
      <c r="G13" s="1449">
        <v>12</v>
      </c>
      <c r="H13" s="1449">
        <v>13</v>
      </c>
      <c r="I13" s="1449">
        <v>12</v>
      </c>
      <c r="J13" s="1449">
        <v>5</v>
      </c>
      <c r="K13" s="1449">
        <v>19</v>
      </c>
      <c r="L13" s="1450">
        <v>1</v>
      </c>
    </row>
    <row r="14" spans="1:12" s="1441" customFormat="1" ht="27" customHeight="1" x14ac:dyDescent="0.3">
      <c r="A14" s="2027" t="s">
        <v>336</v>
      </c>
      <c r="B14" s="440" t="s">
        <v>143</v>
      </c>
      <c r="C14" s="1447" t="s">
        <v>73</v>
      </c>
      <c r="D14" s="1447">
        <v>3</v>
      </c>
      <c r="E14" s="1447">
        <v>2</v>
      </c>
      <c r="F14" s="1447">
        <v>4</v>
      </c>
      <c r="G14" s="1447">
        <v>3</v>
      </c>
      <c r="H14" s="1447">
        <v>8</v>
      </c>
      <c r="I14" s="1447">
        <v>8</v>
      </c>
      <c r="J14" s="1447">
        <v>4</v>
      </c>
      <c r="K14" s="1447">
        <v>5</v>
      </c>
      <c r="L14" s="1448" t="s">
        <v>73</v>
      </c>
    </row>
    <row r="15" spans="1:12" s="355" customFormat="1" ht="27" customHeight="1" x14ac:dyDescent="0.3">
      <c r="A15" s="2028"/>
      <c r="B15" s="1390" t="s">
        <v>144</v>
      </c>
      <c r="C15" s="1449" t="s">
        <v>73</v>
      </c>
      <c r="D15" s="1449">
        <v>3</v>
      </c>
      <c r="E15" s="1449">
        <v>1</v>
      </c>
      <c r="F15" s="1449">
        <v>4</v>
      </c>
      <c r="G15" s="1449">
        <v>3</v>
      </c>
      <c r="H15" s="1449">
        <v>6</v>
      </c>
      <c r="I15" s="1449">
        <v>7</v>
      </c>
      <c r="J15" s="1449">
        <v>2</v>
      </c>
      <c r="K15" s="1449">
        <v>5</v>
      </c>
      <c r="L15" s="1450" t="s">
        <v>73</v>
      </c>
    </row>
    <row r="16" spans="1:12" s="1443" customFormat="1" ht="27" customHeight="1" x14ac:dyDescent="0.3">
      <c r="A16" s="2029"/>
      <c r="B16" s="441" t="s">
        <v>93</v>
      </c>
      <c r="C16" s="1451" t="s">
        <v>73</v>
      </c>
      <c r="D16" s="1451" t="s">
        <v>73</v>
      </c>
      <c r="E16" s="1451">
        <v>1</v>
      </c>
      <c r="F16" s="1451" t="s">
        <v>73</v>
      </c>
      <c r="G16" s="1451" t="s">
        <v>73</v>
      </c>
      <c r="H16" s="1451">
        <v>2</v>
      </c>
      <c r="I16" s="1451">
        <v>1</v>
      </c>
      <c r="J16" s="1451">
        <v>2</v>
      </c>
      <c r="K16" s="1451" t="s">
        <v>73</v>
      </c>
      <c r="L16" s="1452" t="s">
        <v>73</v>
      </c>
    </row>
    <row r="17" spans="1:12" s="1441" customFormat="1" ht="27" customHeight="1" x14ac:dyDescent="0.3">
      <c r="A17" s="2027" t="s">
        <v>337</v>
      </c>
      <c r="B17" s="440" t="s">
        <v>143</v>
      </c>
      <c r="C17" s="1449">
        <v>13</v>
      </c>
      <c r="D17" s="1449">
        <v>18</v>
      </c>
      <c r="E17" s="1449">
        <v>25</v>
      </c>
      <c r="F17" s="1449">
        <v>31</v>
      </c>
      <c r="G17" s="1449">
        <v>40</v>
      </c>
      <c r="H17" s="1449">
        <v>43</v>
      </c>
      <c r="I17" s="1449">
        <v>46</v>
      </c>
      <c r="J17" s="1449">
        <v>38</v>
      </c>
      <c r="K17" s="1449">
        <v>37</v>
      </c>
      <c r="L17" s="1450" t="s">
        <v>73</v>
      </c>
    </row>
    <row r="18" spans="1:12" s="355" customFormat="1" ht="27" customHeight="1" x14ac:dyDescent="0.3">
      <c r="A18" s="2028"/>
      <c r="B18" s="1390" t="s">
        <v>144</v>
      </c>
      <c r="C18" s="1449">
        <v>8</v>
      </c>
      <c r="D18" s="1449">
        <v>9</v>
      </c>
      <c r="E18" s="1449">
        <v>15</v>
      </c>
      <c r="F18" s="1449">
        <v>17</v>
      </c>
      <c r="G18" s="1449">
        <v>18</v>
      </c>
      <c r="H18" s="1449">
        <v>29</v>
      </c>
      <c r="I18" s="1449">
        <v>25</v>
      </c>
      <c r="J18" s="1449">
        <v>17</v>
      </c>
      <c r="K18" s="1449">
        <v>16</v>
      </c>
      <c r="L18" s="1450" t="s">
        <v>73</v>
      </c>
    </row>
    <row r="19" spans="1:12" s="1443" customFormat="1" ht="27" customHeight="1" x14ac:dyDescent="0.3">
      <c r="A19" s="2029"/>
      <c r="B19" s="441" t="s">
        <v>93</v>
      </c>
      <c r="C19" s="1449">
        <v>5</v>
      </c>
      <c r="D19" s="1449">
        <v>9</v>
      </c>
      <c r="E19" s="1449">
        <v>10</v>
      </c>
      <c r="F19" s="1449">
        <v>14</v>
      </c>
      <c r="G19" s="1449">
        <v>22</v>
      </c>
      <c r="H19" s="1449">
        <v>14</v>
      </c>
      <c r="I19" s="1449">
        <v>21</v>
      </c>
      <c r="J19" s="1449">
        <v>21</v>
      </c>
      <c r="K19" s="1449">
        <v>21</v>
      </c>
      <c r="L19" s="1450" t="s">
        <v>73</v>
      </c>
    </row>
    <row r="20" spans="1:12" s="1441" customFormat="1" ht="27" customHeight="1" x14ac:dyDescent="0.3">
      <c r="A20" s="2027" t="s">
        <v>338</v>
      </c>
      <c r="B20" s="440" t="s">
        <v>143</v>
      </c>
      <c r="C20" s="1447">
        <v>4</v>
      </c>
      <c r="D20" s="1447">
        <v>4</v>
      </c>
      <c r="E20" s="1447">
        <v>9</v>
      </c>
      <c r="F20" s="1447">
        <v>13</v>
      </c>
      <c r="G20" s="1447">
        <v>20</v>
      </c>
      <c r="H20" s="1447">
        <v>32</v>
      </c>
      <c r="I20" s="1447">
        <v>23</v>
      </c>
      <c r="J20" s="1447">
        <v>29</v>
      </c>
      <c r="K20" s="1447">
        <v>24</v>
      </c>
      <c r="L20" s="1448">
        <v>1</v>
      </c>
    </row>
    <row r="21" spans="1:12" s="355" customFormat="1" ht="27" customHeight="1" x14ac:dyDescent="0.3">
      <c r="A21" s="2028"/>
      <c r="B21" s="1390" t="s">
        <v>144</v>
      </c>
      <c r="C21" s="1449">
        <v>1</v>
      </c>
      <c r="D21" s="1449">
        <v>1</v>
      </c>
      <c r="E21" s="1449">
        <v>3</v>
      </c>
      <c r="F21" s="1449">
        <v>7</v>
      </c>
      <c r="G21" s="1449">
        <v>6</v>
      </c>
      <c r="H21" s="1449">
        <v>20</v>
      </c>
      <c r="I21" s="1449">
        <v>15</v>
      </c>
      <c r="J21" s="1449">
        <v>15</v>
      </c>
      <c r="K21" s="1449">
        <v>16</v>
      </c>
      <c r="L21" s="1450">
        <v>1</v>
      </c>
    </row>
    <row r="22" spans="1:12" s="1443" customFormat="1" ht="27" customHeight="1" x14ac:dyDescent="0.3">
      <c r="A22" s="2029"/>
      <c r="B22" s="441" t="s">
        <v>93</v>
      </c>
      <c r="C22" s="1451">
        <v>3</v>
      </c>
      <c r="D22" s="1451">
        <v>3</v>
      </c>
      <c r="E22" s="1451">
        <v>6</v>
      </c>
      <c r="F22" s="1451">
        <v>6</v>
      </c>
      <c r="G22" s="1451">
        <v>14</v>
      </c>
      <c r="H22" s="1451">
        <v>12</v>
      </c>
      <c r="I22" s="1451">
        <v>8</v>
      </c>
      <c r="J22" s="1451">
        <v>14</v>
      </c>
      <c r="K22" s="1451">
        <v>8</v>
      </c>
      <c r="L22" s="1452" t="s">
        <v>73</v>
      </c>
    </row>
    <row r="23" spans="1:12" s="1441" customFormat="1" ht="27" customHeight="1" x14ac:dyDescent="0.3">
      <c r="A23" s="2027" t="s">
        <v>359</v>
      </c>
      <c r="B23" s="440" t="s">
        <v>143</v>
      </c>
      <c r="C23" s="1447">
        <v>4</v>
      </c>
      <c r="D23" s="1447">
        <v>5</v>
      </c>
      <c r="E23" s="1447">
        <v>12</v>
      </c>
      <c r="F23" s="1447">
        <v>17</v>
      </c>
      <c r="G23" s="1447">
        <v>18</v>
      </c>
      <c r="H23" s="1447">
        <v>12</v>
      </c>
      <c r="I23" s="1447">
        <v>17</v>
      </c>
      <c r="J23" s="1447">
        <v>22</v>
      </c>
      <c r="K23" s="1447">
        <v>19</v>
      </c>
      <c r="L23" s="1448" t="s">
        <v>73</v>
      </c>
    </row>
    <row r="24" spans="1:12" s="355" customFormat="1" ht="27" customHeight="1" x14ac:dyDescent="0.3">
      <c r="A24" s="2028"/>
      <c r="B24" s="1390" t="s">
        <v>144</v>
      </c>
      <c r="C24" s="1449">
        <v>2</v>
      </c>
      <c r="D24" s="1449">
        <v>3</v>
      </c>
      <c r="E24" s="1449">
        <v>7</v>
      </c>
      <c r="F24" s="1449">
        <v>11</v>
      </c>
      <c r="G24" s="1449">
        <v>10</v>
      </c>
      <c r="H24" s="1449">
        <v>6</v>
      </c>
      <c r="I24" s="1449">
        <v>7</v>
      </c>
      <c r="J24" s="1449">
        <v>10</v>
      </c>
      <c r="K24" s="1449">
        <v>8</v>
      </c>
      <c r="L24" s="1450" t="s">
        <v>73</v>
      </c>
    </row>
    <row r="25" spans="1:12" s="1443" customFormat="1" ht="27" customHeight="1" x14ac:dyDescent="0.3">
      <c r="A25" s="2029"/>
      <c r="B25" s="441" t="s">
        <v>93</v>
      </c>
      <c r="C25" s="1451">
        <v>2</v>
      </c>
      <c r="D25" s="1451">
        <v>2</v>
      </c>
      <c r="E25" s="1451">
        <v>5</v>
      </c>
      <c r="F25" s="1451">
        <v>6</v>
      </c>
      <c r="G25" s="1451">
        <v>8</v>
      </c>
      <c r="H25" s="1451">
        <v>6</v>
      </c>
      <c r="I25" s="1451">
        <v>10</v>
      </c>
      <c r="J25" s="1451">
        <v>12</v>
      </c>
      <c r="K25" s="1451">
        <v>11</v>
      </c>
      <c r="L25" s="1452" t="s">
        <v>73</v>
      </c>
    </row>
    <row r="26" spans="1:12" s="1441" customFormat="1" ht="27" customHeight="1" x14ac:dyDescent="0.3">
      <c r="A26" s="2027" t="s">
        <v>339</v>
      </c>
      <c r="B26" s="440" t="s">
        <v>143</v>
      </c>
      <c r="C26" s="1449">
        <v>1</v>
      </c>
      <c r="D26" s="1449">
        <v>1</v>
      </c>
      <c r="E26" s="1449" t="s">
        <v>73</v>
      </c>
      <c r="F26" s="1449" t="s">
        <v>73</v>
      </c>
      <c r="G26" s="1449">
        <v>2</v>
      </c>
      <c r="H26" s="1449">
        <v>5</v>
      </c>
      <c r="I26" s="1449">
        <v>7</v>
      </c>
      <c r="J26" s="1449">
        <v>4</v>
      </c>
      <c r="K26" s="1449">
        <v>3</v>
      </c>
      <c r="L26" s="1450" t="s">
        <v>73</v>
      </c>
    </row>
    <row r="27" spans="1:12" s="355" customFormat="1" ht="27" customHeight="1" x14ac:dyDescent="0.3">
      <c r="A27" s="2028"/>
      <c r="B27" s="1390" t="s">
        <v>144</v>
      </c>
      <c r="C27" s="1449">
        <v>1</v>
      </c>
      <c r="D27" s="1449">
        <v>1</v>
      </c>
      <c r="E27" s="1449" t="s">
        <v>73</v>
      </c>
      <c r="F27" s="1449" t="s">
        <v>73</v>
      </c>
      <c r="G27" s="1449">
        <v>2</v>
      </c>
      <c r="H27" s="1449">
        <v>4</v>
      </c>
      <c r="I27" s="1449">
        <v>3</v>
      </c>
      <c r="J27" s="1449">
        <v>4</v>
      </c>
      <c r="K27" s="1449">
        <v>2</v>
      </c>
      <c r="L27" s="1450" t="s">
        <v>73</v>
      </c>
    </row>
    <row r="28" spans="1:12" s="1443" customFormat="1" ht="27" customHeight="1" x14ac:dyDescent="0.3">
      <c r="A28" s="2029"/>
      <c r="B28" s="441" t="s">
        <v>93</v>
      </c>
      <c r="C28" s="1451" t="s">
        <v>73</v>
      </c>
      <c r="D28" s="1451" t="s">
        <v>73</v>
      </c>
      <c r="E28" s="1451" t="s">
        <v>73</v>
      </c>
      <c r="F28" s="1451" t="s">
        <v>73</v>
      </c>
      <c r="G28" s="1451" t="s">
        <v>73</v>
      </c>
      <c r="H28" s="1451">
        <v>1</v>
      </c>
      <c r="I28" s="1451">
        <v>4</v>
      </c>
      <c r="J28" s="1451" t="s">
        <v>73</v>
      </c>
      <c r="K28" s="1451">
        <v>1</v>
      </c>
      <c r="L28" s="1452" t="s">
        <v>73</v>
      </c>
    </row>
    <row r="29" spans="1:12" s="1441" customFormat="1" ht="27" customHeight="1" x14ac:dyDescent="0.3">
      <c r="A29" s="2027" t="s">
        <v>360</v>
      </c>
      <c r="B29" s="440" t="s">
        <v>143</v>
      </c>
      <c r="C29" s="1447">
        <v>6</v>
      </c>
      <c r="D29" s="1447">
        <v>8</v>
      </c>
      <c r="E29" s="1447">
        <v>19</v>
      </c>
      <c r="F29" s="1447">
        <v>28</v>
      </c>
      <c r="G29" s="1447">
        <v>36</v>
      </c>
      <c r="H29" s="1447">
        <v>39</v>
      </c>
      <c r="I29" s="1447">
        <v>49</v>
      </c>
      <c r="J29" s="1447">
        <v>34</v>
      </c>
      <c r="K29" s="1447">
        <v>47</v>
      </c>
      <c r="L29" s="1448" t="s">
        <v>73</v>
      </c>
    </row>
    <row r="30" spans="1:12" s="355" customFormat="1" ht="27" customHeight="1" x14ac:dyDescent="0.3">
      <c r="A30" s="2028"/>
      <c r="B30" s="1390" t="s">
        <v>144</v>
      </c>
      <c r="C30" s="1449">
        <v>2</v>
      </c>
      <c r="D30" s="1449">
        <v>4</v>
      </c>
      <c r="E30" s="1449">
        <v>13</v>
      </c>
      <c r="F30" s="1449">
        <v>16</v>
      </c>
      <c r="G30" s="1449">
        <v>26</v>
      </c>
      <c r="H30" s="1449">
        <v>26</v>
      </c>
      <c r="I30" s="1449">
        <v>33</v>
      </c>
      <c r="J30" s="1449">
        <v>18</v>
      </c>
      <c r="K30" s="1449">
        <v>29</v>
      </c>
      <c r="L30" s="1450" t="s">
        <v>73</v>
      </c>
    </row>
    <row r="31" spans="1:12" s="1443" customFormat="1" ht="27" customHeight="1" x14ac:dyDescent="0.3">
      <c r="A31" s="2029"/>
      <c r="B31" s="441" t="s">
        <v>93</v>
      </c>
      <c r="C31" s="1451">
        <v>4</v>
      </c>
      <c r="D31" s="1451">
        <v>4</v>
      </c>
      <c r="E31" s="1451">
        <v>6</v>
      </c>
      <c r="F31" s="1451">
        <v>12</v>
      </c>
      <c r="G31" s="1451">
        <v>10</v>
      </c>
      <c r="H31" s="1451">
        <v>13</v>
      </c>
      <c r="I31" s="1451">
        <v>16</v>
      </c>
      <c r="J31" s="1451">
        <v>16</v>
      </c>
      <c r="K31" s="1451">
        <v>18</v>
      </c>
      <c r="L31" s="1452" t="s">
        <v>73</v>
      </c>
    </row>
    <row r="32" spans="1:12" s="1441" customFormat="1" ht="27" customHeight="1" x14ac:dyDescent="0.3">
      <c r="A32" s="2027" t="s">
        <v>361</v>
      </c>
      <c r="B32" s="440" t="s">
        <v>143</v>
      </c>
      <c r="C32" s="1447">
        <v>6</v>
      </c>
      <c r="D32" s="1447">
        <v>5</v>
      </c>
      <c r="E32" s="1447">
        <v>20</v>
      </c>
      <c r="F32" s="1447">
        <v>10</v>
      </c>
      <c r="G32" s="1447">
        <v>15</v>
      </c>
      <c r="H32" s="1447">
        <v>17</v>
      </c>
      <c r="I32" s="1447">
        <v>8</v>
      </c>
      <c r="J32" s="1447">
        <v>5</v>
      </c>
      <c r="K32" s="1447">
        <v>9</v>
      </c>
      <c r="L32" s="1448">
        <v>1</v>
      </c>
    </row>
    <row r="33" spans="1:12" s="1443" customFormat="1" ht="27" customHeight="1" x14ac:dyDescent="0.3">
      <c r="A33" s="2029"/>
      <c r="B33" s="441" t="s">
        <v>93</v>
      </c>
      <c r="C33" s="1449">
        <v>6</v>
      </c>
      <c r="D33" s="1449">
        <v>5</v>
      </c>
      <c r="E33" s="1449">
        <v>20</v>
      </c>
      <c r="F33" s="1449">
        <v>10</v>
      </c>
      <c r="G33" s="1449">
        <v>15</v>
      </c>
      <c r="H33" s="1449">
        <v>17</v>
      </c>
      <c r="I33" s="1449">
        <v>8</v>
      </c>
      <c r="J33" s="1449">
        <v>5</v>
      </c>
      <c r="K33" s="1449">
        <v>9</v>
      </c>
      <c r="L33" s="1450">
        <v>1</v>
      </c>
    </row>
    <row r="34" spans="1:12" ht="27" customHeight="1" x14ac:dyDescent="0.3">
      <c r="A34" s="2020" t="s">
        <v>342</v>
      </c>
      <c r="B34" s="1453" t="s">
        <v>143</v>
      </c>
      <c r="C34" s="1447">
        <v>10</v>
      </c>
      <c r="D34" s="1447">
        <v>22</v>
      </c>
      <c r="E34" s="1447">
        <v>15</v>
      </c>
      <c r="F34" s="1447">
        <v>11</v>
      </c>
      <c r="G34" s="1447">
        <v>10</v>
      </c>
      <c r="H34" s="1447">
        <v>7</v>
      </c>
      <c r="I34" s="1447">
        <v>15</v>
      </c>
      <c r="J34" s="1447">
        <v>9</v>
      </c>
      <c r="K34" s="1447">
        <v>12</v>
      </c>
      <c r="L34" s="1448" t="s">
        <v>73</v>
      </c>
    </row>
    <row r="35" spans="1:12" ht="27" customHeight="1" x14ac:dyDescent="0.3">
      <c r="A35" s="2021"/>
      <c r="B35" s="441" t="s">
        <v>93</v>
      </c>
      <c r="C35" s="1454">
        <v>10</v>
      </c>
      <c r="D35" s="1454">
        <v>22</v>
      </c>
      <c r="E35" s="1454">
        <v>15</v>
      </c>
      <c r="F35" s="1454">
        <v>11</v>
      </c>
      <c r="G35" s="1454">
        <v>10</v>
      </c>
      <c r="H35" s="1454">
        <v>7</v>
      </c>
      <c r="I35" s="1454">
        <v>15</v>
      </c>
      <c r="J35" s="1454">
        <v>9</v>
      </c>
      <c r="K35" s="1454">
        <v>12</v>
      </c>
      <c r="L35" s="1452" t="s">
        <v>73</v>
      </c>
    </row>
    <row r="36" spans="1:12" x14ac:dyDescent="0.3">
      <c r="A36" s="2035" t="s">
        <v>777</v>
      </c>
      <c r="B36" s="2035"/>
      <c r="C36" s="2035"/>
      <c r="D36" s="2035"/>
      <c r="E36" s="2035"/>
      <c r="F36" s="2035"/>
      <c r="G36" s="2035"/>
      <c r="H36" s="2035"/>
      <c r="I36" s="2035"/>
      <c r="J36" s="2035"/>
      <c r="K36" s="2035"/>
      <c r="L36" s="2035"/>
    </row>
    <row r="37" spans="1:12" ht="23.4" thickBot="1" x14ac:dyDescent="0.35">
      <c r="A37" s="355"/>
      <c r="B37" s="355"/>
      <c r="C37" s="355"/>
      <c r="D37" s="355"/>
      <c r="E37" s="355"/>
      <c r="F37" s="355"/>
      <c r="G37" s="355"/>
      <c r="H37" s="355"/>
      <c r="I37" s="355"/>
      <c r="J37" s="355"/>
      <c r="K37" s="355"/>
    </row>
    <row r="38" spans="1:12" ht="27" customHeight="1" x14ac:dyDescent="0.3">
      <c r="A38" s="2022" t="s">
        <v>330</v>
      </c>
      <c r="B38" s="2024" t="s">
        <v>134</v>
      </c>
      <c r="C38" s="1883" t="s">
        <v>351</v>
      </c>
      <c r="D38" s="1884"/>
      <c r="E38" s="1884"/>
      <c r="F38" s="1884"/>
      <c r="G38" s="1884"/>
      <c r="H38" s="1884"/>
      <c r="I38" s="1884"/>
      <c r="J38" s="1884"/>
      <c r="K38" s="1884"/>
      <c r="L38" s="1884"/>
    </row>
    <row r="39" spans="1:12" ht="48" customHeight="1" thickBot="1" x14ac:dyDescent="0.35">
      <c r="A39" s="2023"/>
      <c r="B39" s="2025"/>
      <c r="C39" s="1391" t="s">
        <v>123</v>
      </c>
      <c r="D39" s="1391" t="s">
        <v>124</v>
      </c>
      <c r="E39" s="1391" t="s">
        <v>125</v>
      </c>
      <c r="F39" s="1391" t="s">
        <v>126</v>
      </c>
      <c r="G39" s="1391" t="s">
        <v>127</v>
      </c>
      <c r="H39" s="1391" t="s">
        <v>128</v>
      </c>
      <c r="I39" s="1391" t="s">
        <v>211</v>
      </c>
      <c r="J39" s="1391" t="s">
        <v>331</v>
      </c>
      <c r="K39" s="1392" t="s">
        <v>332</v>
      </c>
      <c r="L39" s="1442" t="s">
        <v>76</v>
      </c>
    </row>
    <row r="40" spans="1:12" s="355" customFormat="1" ht="27" customHeight="1" x14ac:dyDescent="0.3">
      <c r="A40" s="2028" t="s">
        <v>343</v>
      </c>
      <c r="B40" s="1390" t="s">
        <v>143</v>
      </c>
      <c r="C40" s="155">
        <v>1</v>
      </c>
      <c r="D40" s="155">
        <v>4</v>
      </c>
      <c r="E40" s="155">
        <v>5</v>
      </c>
      <c r="F40" s="155">
        <v>12</v>
      </c>
      <c r="G40" s="155">
        <v>3</v>
      </c>
      <c r="H40" s="155">
        <v>5</v>
      </c>
      <c r="I40" s="155">
        <v>7</v>
      </c>
      <c r="J40" s="155" t="s">
        <v>73</v>
      </c>
      <c r="K40" s="155">
        <v>4</v>
      </c>
      <c r="L40" s="1455" t="s">
        <v>73</v>
      </c>
    </row>
    <row r="41" spans="1:12" s="1443" customFormat="1" ht="27" customHeight="1" x14ac:dyDescent="0.3">
      <c r="A41" s="2029"/>
      <c r="B41" s="441" t="s">
        <v>93</v>
      </c>
      <c r="C41" s="245">
        <v>1</v>
      </c>
      <c r="D41" s="245">
        <v>4</v>
      </c>
      <c r="E41" s="245">
        <v>5</v>
      </c>
      <c r="F41" s="245">
        <v>12</v>
      </c>
      <c r="G41" s="245">
        <v>3</v>
      </c>
      <c r="H41" s="245">
        <v>5</v>
      </c>
      <c r="I41" s="245">
        <v>7</v>
      </c>
      <c r="J41" s="245" t="s">
        <v>73</v>
      </c>
      <c r="K41" s="245">
        <v>4</v>
      </c>
      <c r="L41" s="1456" t="s">
        <v>73</v>
      </c>
    </row>
    <row r="42" spans="1:12" s="1441" customFormat="1" ht="27" customHeight="1" x14ac:dyDescent="0.3">
      <c r="A42" s="2027" t="s">
        <v>209</v>
      </c>
      <c r="B42" s="440" t="s">
        <v>143</v>
      </c>
      <c r="C42" s="253">
        <v>25</v>
      </c>
      <c r="D42" s="253">
        <v>26</v>
      </c>
      <c r="E42" s="253">
        <v>34</v>
      </c>
      <c r="F42" s="253">
        <v>34</v>
      </c>
      <c r="G42" s="253">
        <v>32</v>
      </c>
      <c r="H42" s="253">
        <v>21</v>
      </c>
      <c r="I42" s="253">
        <v>22</v>
      </c>
      <c r="J42" s="253">
        <v>25</v>
      </c>
      <c r="K42" s="253">
        <v>28</v>
      </c>
      <c r="L42" s="1457">
        <v>1</v>
      </c>
    </row>
    <row r="43" spans="1:12" s="355" customFormat="1" ht="27" customHeight="1" x14ac:dyDescent="0.3">
      <c r="A43" s="2028"/>
      <c r="B43" s="1390" t="s">
        <v>144</v>
      </c>
      <c r="C43" s="155">
        <v>1</v>
      </c>
      <c r="D43" s="155" t="s">
        <v>73</v>
      </c>
      <c r="E43" s="155" t="s">
        <v>73</v>
      </c>
      <c r="F43" s="155" t="s">
        <v>73</v>
      </c>
      <c r="G43" s="155">
        <v>3</v>
      </c>
      <c r="H43" s="155" t="s">
        <v>73</v>
      </c>
      <c r="I43" s="155" t="s">
        <v>73</v>
      </c>
      <c r="J43" s="155" t="s">
        <v>73</v>
      </c>
      <c r="K43" s="155">
        <v>1</v>
      </c>
      <c r="L43" s="1455" t="s">
        <v>73</v>
      </c>
    </row>
    <row r="44" spans="1:12" s="1443" customFormat="1" ht="27" customHeight="1" x14ac:dyDescent="0.3">
      <c r="A44" s="2029"/>
      <c r="B44" s="441" t="s">
        <v>93</v>
      </c>
      <c r="C44" s="245">
        <v>24</v>
      </c>
      <c r="D44" s="245">
        <v>26</v>
      </c>
      <c r="E44" s="245">
        <v>34</v>
      </c>
      <c r="F44" s="245">
        <v>34</v>
      </c>
      <c r="G44" s="245">
        <v>29</v>
      </c>
      <c r="H44" s="245">
        <v>21</v>
      </c>
      <c r="I44" s="245">
        <v>22</v>
      </c>
      <c r="J44" s="245">
        <v>25</v>
      </c>
      <c r="K44" s="245">
        <v>27</v>
      </c>
      <c r="L44" s="1456">
        <v>1</v>
      </c>
    </row>
    <row r="45" spans="1:12" s="1441" customFormat="1" ht="27" customHeight="1" x14ac:dyDescent="0.3">
      <c r="A45" s="2027" t="s">
        <v>344</v>
      </c>
      <c r="B45" s="440" t="s">
        <v>143</v>
      </c>
      <c r="C45" s="253" t="s">
        <v>73</v>
      </c>
      <c r="D45" s="253">
        <v>2</v>
      </c>
      <c r="E45" s="253">
        <v>15</v>
      </c>
      <c r="F45" s="253">
        <v>12</v>
      </c>
      <c r="G45" s="253">
        <v>36</v>
      </c>
      <c r="H45" s="253">
        <v>45</v>
      </c>
      <c r="I45" s="253">
        <v>42</v>
      </c>
      <c r="J45" s="253">
        <v>54</v>
      </c>
      <c r="K45" s="253">
        <v>111</v>
      </c>
      <c r="L45" s="1457">
        <v>1</v>
      </c>
    </row>
    <row r="46" spans="1:12" s="1443" customFormat="1" ht="27" customHeight="1" x14ac:dyDescent="0.3">
      <c r="A46" s="2029"/>
      <c r="B46" s="441" t="s">
        <v>144</v>
      </c>
      <c r="C46" s="245" t="s">
        <v>73</v>
      </c>
      <c r="D46" s="245">
        <v>2</v>
      </c>
      <c r="E46" s="245">
        <v>15</v>
      </c>
      <c r="F46" s="245">
        <v>12</v>
      </c>
      <c r="G46" s="245">
        <v>36</v>
      </c>
      <c r="H46" s="245">
        <v>45</v>
      </c>
      <c r="I46" s="245">
        <v>42</v>
      </c>
      <c r="J46" s="245">
        <v>54</v>
      </c>
      <c r="K46" s="245">
        <v>111</v>
      </c>
      <c r="L46" s="1456">
        <v>1</v>
      </c>
    </row>
    <row r="47" spans="1:12" s="1441" customFormat="1" ht="27" customHeight="1" x14ac:dyDescent="0.3">
      <c r="A47" s="2027" t="s">
        <v>345</v>
      </c>
      <c r="B47" s="440" t="s">
        <v>143</v>
      </c>
      <c r="C47" s="253" t="s">
        <v>73</v>
      </c>
      <c r="D47" s="253">
        <v>2</v>
      </c>
      <c r="E47" s="253">
        <v>1</v>
      </c>
      <c r="F47" s="253">
        <v>7</v>
      </c>
      <c r="G47" s="253">
        <v>4</v>
      </c>
      <c r="H47" s="253">
        <v>6</v>
      </c>
      <c r="I47" s="253">
        <v>5</v>
      </c>
      <c r="J47" s="253">
        <v>5</v>
      </c>
      <c r="K47" s="253">
        <v>14</v>
      </c>
      <c r="L47" s="1457" t="s">
        <v>73</v>
      </c>
    </row>
    <row r="48" spans="1:12" s="355" customFormat="1" ht="27" customHeight="1" x14ac:dyDescent="0.3">
      <c r="A48" s="2028"/>
      <c r="B48" s="1390" t="s">
        <v>144</v>
      </c>
      <c r="C48" s="155" t="s">
        <v>73</v>
      </c>
      <c r="D48" s="155">
        <v>2</v>
      </c>
      <c r="E48" s="155">
        <v>1</v>
      </c>
      <c r="F48" s="155">
        <v>5</v>
      </c>
      <c r="G48" s="155">
        <v>4</v>
      </c>
      <c r="H48" s="155">
        <v>4</v>
      </c>
      <c r="I48" s="155">
        <v>3</v>
      </c>
      <c r="J48" s="155">
        <v>5</v>
      </c>
      <c r="K48" s="155">
        <v>8</v>
      </c>
      <c r="L48" s="1455" t="s">
        <v>73</v>
      </c>
    </row>
    <row r="49" spans="1:12" s="1443" customFormat="1" ht="27" customHeight="1" x14ac:dyDescent="0.3">
      <c r="A49" s="2029"/>
      <c r="B49" s="441" t="s">
        <v>93</v>
      </c>
      <c r="C49" s="245" t="s">
        <v>73</v>
      </c>
      <c r="D49" s="245" t="s">
        <v>73</v>
      </c>
      <c r="E49" s="245" t="s">
        <v>73</v>
      </c>
      <c r="F49" s="245">
        <v>2</v>
      </c>
      <c r="G49" s="245" t="s">
        <v>73</v>
      </c>
      <c r="H49" s="245">
        <v>2</v>
      </c>
      <c r="I49" s="245">
        <v>2</v>
      </c>
      <c r="J49" s="245" t="s">
        <v>73</v>
      </c>
      <c r="K49" s="245">
        <v>6</v>
      </c>
      <c r="L49" s="1456" t="s">
        <v>73</v>
      </c>
    </row>
    <row r="50" spans="1:12" s="1441" customFormat="1" ht="27" customHeight="1" x14ac:dyDescent="0.3">
      <c r="A50" s="2031" t="s">
        <v>346</v>
      </c>
      <c r="B50" s="440" t="s">
        <v>143</v>
      </c>
      <c r="C50" s="253">
        <v>3</v>
      </c>
      <c r="D50" s="253">
        <v>9</v>
      </c>
      <c r="E50" s="253">
        <v>3</v>
      </c>
      <c r="F50" s="253">
        <v>5</v>
      </c>
      <c r="G50" s="253">
        <v>5</v>
      </c>
      <c r="H50" s="253">
        <v>10</v>
      </c>
      <c r="I50" s="253">
        <v>7</v>
      </c>
      <c r="J50" s="253">
        <v>3</v>
      </c>
      <c r="K50" s="253">
        <v>8</v>
      </c>
      <c r="L50" s="1457" t="s">
        <v>73</v>
      </c>
    </row>
    <row r="51" spans="1:12" s="355" customFormat="1" ht="27" customHeight="1" x14ac:dyDescent="0.3">
      <c r="A51" s="2032"/>
      <c r="B51" s="1390" t="s">
        <v>144</v>
      </c>
      <c r="C51" s="155">
        <v>2</v>
      </c>
      <c r="D51" s="155">
        <v>6</v>
      </c>
      <c r="E51" s="155">
        <v>2</v>
      </c>
      <c r="F51" s="155">
        <v>3</v>
      </c>
      <c r="G51" s="155">
        <v>4</v>
      </c>
      <c r="H51" s="155">
        <v>3</v>
      </c>
      <c r="I51" s="155">
        <v>5</v>
      </c>
      <c r="J51" s="155">
        <v>3</v>
      </c>
      <c r="K51" s="155">
        <v>6</v>
      </c>
      <c r="L51" s="1455" t="s">
        <v>73</v>
      </c>
    </row>
    <row r="52" spans="1:12" s="1443" customFormat="1" ht="27" customHeight="1" x14ac:dyDescent="0.3">
      <c r="A52" s="2033"/>
      <c r="B52" s="441" t="s">
        <v>93</v>
      </c>
      <c r="C52" s="245">
        <v>1</v>
      </c>
      <c r="D52" s="245">
        <v>3</v>
      </c>
      <c r="E52" s="245">
        <v>1</v>
      </c>
      <c r="F52" s="245">
        <v>2</v>
      </c>
      <c r="G52" s="245">
        <v>1</v>
      </c>
      <c r="H52" s="245">
        <v>7</v>
      </c>
      <c r="I52" s="245">
        <v>2</v>
      </c>
      <c r="J52" s="245" t="s">
        <v>73</v>
      </c>
      <c r="K52" s="245">
        <v>2</v>
      </c>
      <c r="L52" s="1456" t="s">
        <v>73</v>
      </c>
    </row>
    <row r="53" spans="1:12" s="1441" customFormat="1" ht="27" customHeight="1" x14ac:dyDescent="0.3">
      <c r="A53" s="2027" t="s">
        <v>198</v>
      </c>
      <c r="B53" s="440" t="s">
        <v>143</v>
      </c>
      <c r="C53" s="253">
        <v>8</v>
      </c>
      <c r="D53" s="253">
        <v>9</v>
      </c>
      <c r="E53" s="253">
        <v>9</v>
      </c>
      <c r="F53" s="253">
        <v>13</v>
      </c>
      <c r="G53" s="253">
        <v>13</v>
      </c>
      <c r="H53" s="253">
        <v>4</v>
      </c>
      <c r="I53" s="253">
        <v>17</v>
      </c>
      <c r="J53" s="253">
        <v>8</v>
      </c>
      <c r="K53" s="253">
        <v>13</v>
      </c>
      <c r="L53" s="1457" t="s">
        <v>73</v>
      </c>
    </row>
    <row r="54" spans="1:12" s="355" customFormat="1" ht="27" customHeight="1" x14ac:dyDescent="0.3">
      <c r="A54" s="2028"/>
      <c r="B54" s="1390" t="s">
        <v>144</v>
      </c>
      <c r="C54" s="155">
        <v>4</v>
      </c>
      <c r="D54" s="155">
        <v>3</v>
      </c>
      <c r="E54" s="155">
        <v>3</v>
      </c>
      <c r="F54" s="155">
        <v>5</v>
      </c>
      <c r="G54" s="155">
        <v>7</v>
      </c>
      <c r="H54" s="155">
        <v>4</v>
      </c>
      <c r="I54" s="155">
        <v>7</v>
      </c>
      <c r="J54" s="155">
        <v>4</v>
      </c>
      <c r="K54" s="155">
        <v>4</v>
      </c>
      <c r="L54" s="1455" t="s">
        <v>73</v>
      </c>
    </row>
    <row r="55" spans="1:12" s="1443" customFormat="1" ht="27" customHeight="1" x14ac:dyDescent="0.3">
      <c r="A55" s="2029"/>
      <c r="B55" s="441" t="s">
        <v>93</v>
      </c>
      <c r="C55" s="245">
        <v>4</v>
      </c>
      <c r="D55" s="245">
        <v>6</v>
      </c>
      <c r="E55" s="245">
        <v>6</v>
      </c>
      <c r="F55" s="245">
        <v>8</v>
      </c>
      <c r="G55" s="245">
        <v>6</v>
      </c>
      <c r="H55" s="245" t="s">
        <v>73</v>
      </c>
      <c r="I55" s="245">
        <v>10</v>
      </c>
      <c r="J55" s="245">
        <v>4</v>
      </c>
      <c r="K55" s="245">
        <v>9</v>
      </c>
      <c r="L55" s="1456" t="s">
        <v>73</v>
      </c>
    </row>
    <row r="56" spans="1:12" s="1441" customFormat="1" ht="27" customHeight="1" x14ac:dyDescent="0.3">
      <c r="A56" s="2027" t="s">
        <v>200</v>
      </c>
      <c r="B56" s="440" t="s">
        <v>143</v>
      </c>
      <c r="C56" s="253">
        <v>3</v>
      </c>
      <c r="D56" s="253">
        <v>8</v>
      </c>
      <c r="E56" s="253">
        <v>6</v>
      </c>
      <c r="F56" s="253">
        <v>10</v>
      </c>
      <c r="G56" s="253">
        <v>11</v>
      </c>
      <c r="H56" s="253">
        <v>14</v>
      </c>
      <c r="I56" s="253">
        <v>8</v>
      </c>
      <c r="J56" s="253">
        <v>9</v>
      </c>
      <c r="K56" s="253">
        <v>14</v>
      </c>
      <c r="L56" s="1457" t="s">
        <v>73</v>
      </c>
    </row>
    <row r="57" spans="1:12" s="355" customFormat="1" ht="27" customHeight="1" x14ac:dyDescent="0.3">
      <c r="A57" s="2028"/>
      <c r="B57" s="1390" t="s">
        <v>144</v>
      </c>
      <c r="C57" s="155">
        <v>3</v>
      </c>
      <c r="D57" s="155">
        <v>5</v>
      </c>
      <c r="E57" s="155">
        <v>5</v>
      </c>
      <c r="F57" s="155">
        <v>4</v>
      </c>
      <c r="G57" s="155">
        <v>5</v>
      </c>
      <c r="H57" s="155">
        <v>8</v>
      </c>
      <c r="I57" s="155">
        <v>5</v>
      </c>
      <c r="J57" s="155">
        <v>5</v>
      </c>
      <c r="K57" s="155">
        <v>5</v>
      </c>
      <c r="L57" s="1455" t="s">
        <v>73</v>
      </c>
    </row>
    <row r="58" spans="1:12" s="1443" customFormat="1" ht="27" customHeight="1" x14ac:dyDescent="0.3">
      <c r="A58" s="2029"/>
      <c r="B58" s="441" t="s">
        <v>93</v>
      </c>
      <c r="C58" s="245" t="s">
        <v>73</v>
      </c>
      <c r="D58" s="245">
        <v>3</v>
      </c>
      <c r="E58" s="245">
        <v>1</v>
      </c>
      <c r="F58" s="245">
        <v>6</v>
      </c>
      <c r="G58" s="245">
        <v>6</v>
      </c>
      <c r="H58" s="245">
        <v>6</v>
      </c>
      <c r="I58" s="245">
        <v>3</v>
      </c>
      <c r="J58" s="245">
        <v>4</v>
      </c>
      <c r="K58" s="245">
        <v>9</v>
      </c>
      <c r="L58" s="1456" t="s">
        <v>73</v>
      </c>
    </row>
    <row r="59" spans="1:12" s="1441" customFormat="1" ht="27" customHeight="1" x14ac:dyDescent="0.3">
      <c r="A59" s="2009" t="s">
        <v>413</v>
      </c>
      <c r="B59" s="440" t="s">
        <v>143</v>
      </c>
      <c r="C59" s="253">
        <v>3</v>
      </c>
      <c r="D59" s="253">
        <v>3</v>
      </c>
      <c r="E59" s="253">
        <v>2</v>
      </c>
      <c r="F59" s="253">
        <v>6</v>
      </c>
      <c r="G59" s="253">
        <v>6</v>
      </c>
      <c r="H59" s="253">
        <v>6</v>
      </c>
      <c r="I59" s="253">
        <v>1</v>
      </c>
      <c r="J59" s="253">
        <v>3</v>
      </c>
      <c r="K59" s="253">
        <v>8</v>
      </c>
      <c r="L59" s="1457" t="s">
        <v>73</v>
      </c>
    </row>
    <row r="60" spans="1:12" s="355" customFormat="1" ht="27" customHeight="1" x14ac:dyDescent="0.3">
      <c r="A60" s="2010"/>
      <c r="B60" s="1390" t="s">
        <v>144</v>
      </c>
      <c r="C60" s="155">
        <v>1</v>
      </c>
      <c r="D60" s="155">
        <v>3</v>
      </c>
      <c r="E60" s="155">
        <v>2</v>
      </c>
      <c r="F60" s="155">
        <v>3</v>
      </c>
      <c r="G60" s="155">
        <v>5</v>
      </c>
      <c r="H60" s="155">
        <v>4</v>
      </c>
      <c r="I60" s="155">
        <v>1</v>
      </c>
      <c r="J60" s="155">
        <v>3</v>
      </c>
      <c r="K60" s="155">
        <v>3</v>
      </c>
      <c r="L60" s="1455" t="s">
        <v>73</v>
      </c>
    </row>
    <row r="61" spans="1:12" s="1443" customFormat="1" ht="27" customHeight="1" x14ac:dyDescent="0.3">
      <c r="A61" s="2011"/>
      <c r="B61" s="441" t="s">
        <v>93</v>
      </c>
      <c r="C61" s="245">
        <v>2</v>
      </c>
      <c r="D61" s="245" t="s">
        <v>73</v>
      </c>
      <c r="E61" s="245" t="s">
        <v>73</v>
      </c>
      <c r="F61" s="245">
        <v>3</v>
      </c>
      <c r="G61" s="245">
        <v>1</v>
      </c>
      <c r="H61" s="245">
        <v>2</v>
      </c>
      <c r="I61" s="245" t="s">
        <v>73</v>
      </c>
      <c r="J61" s="245" t="s">
        <v>73</v>
      </c>
      <c r="K61" s="245">
        <v>5</v>
      </c>
      <c r="L61" s="1456" t="s">
        <v>73</v>
      </c>
    </row>
    <row r="62" spans="1:12" s="1441" customFormat="1" ht="27" customHeight="1" x14ac:dyDescent="0.3">
      <c r="A62" s="2027" t="s">
        <v>352</v>
      </c>
      <c r="B62" s="440" t="s">
        <v>143</v>
      </c>
      <c r="C62" s="253">
        <v>3</v>
      </c>
      <c r="D62" s="253">
        <v>3</v>
      </c>
      <c r="E62" s="253">
        <v>10</v>
      </c>
      <c r="F62" s="253">
        <v>9</v>
      </c>
      <c r="G62" s="253">
        <v>7</v>
      </c>
      <c r="H62" s="253">
        <v>12</v>
      </c>
      <c r="I62" s="253">
        <v>5</v>
      </c>
      <c r="J62" s="253">
        <v>2</v>
      </c>
      <c r="K62" s="253">
        <v>10</v>
      </c>
      <c r="L62" s="1457" t="s">
        <v>73</v>
      </c>
    </row>
    <row r="63" spans="1:12" s="355" customFormat="1" ht="27" customHeight="1" x14ac:dyDescent="0.3">
      <c r="A63" s="2028"/>
      <c r="B63" s="1390" t="s">
        <v>144</v>
      </c>
      <c r="C63" s="155">
        <v>1</v>
      </c>
      <c r="D63" s="155">
        <v>1</v>
      </c>
      <c r="E63" s="155">
        <v>5</v>
      </c>
      <c r="F63" s="155">
        <v>4</v>
      </c>
      <c r="G63" s="155">
        <v>3</v>
      </c>
      <c r="H63" s="155">
        <v>5</v>
      </c>
      <c r="I63" s="155">
        <v>3</v>
      </c>
      <c r="J63" s="155">
        <v>2</v>
      </c>
      <c r="K63" s="155">
        <v>6</v>
      </c>
      <c r="L63" s="1455" t="s">
        <v>73</v>
      </c>
    </row>
    <row r="64" spans="1:12" s="1443" customFormat="1" ht="27" customHeight="1" x14ac:dyDescent="0.3">
      <c r="A64" s="2029"/>
      <c r="B64" s="441" t="s">
        <v>93</v>
      </c>
      <c r="C64" s="245">
        <v>2</v>
      </c>
      <c r="D64" s="245">
        <v>2</v>
      </c>
      <c r="E64" s="245">
        <v>5</v>
      </c>
      <c r="F64" s="245">
        <v>5</v>
      </c>
      <c r="G64" s="245">
        <v>4</v>
      </c>
      <c r="H64" s="245">
        <v>7</v>
      </c>
      <c r="I64" s="245">
        <v>2</v>
      </c>
      <c r="J64" s="245" t="s">
        <v>73</v>
      </c>
      <c r="K64" s="245">
        <v>4</v>
      </c>
      <c r="L64" s="1456" t="s">
        <v>73</v>
      </c>
    </row>
    <row r="65" spans="1:12" ht="27" customHeight="1" x14ac:dyDescent="0.3">
      <c r="A65" s="2028" t="s">
        <v>622</v>
      </c>
      <c r="B65" s="1390" t="s">
        <v>143</v>
      </c>
      <c r="C65" s="155">
        <v>27</v>
      </c>
      <c r="D65" s="155">
        <v>45</v>
      </c>
      <c r="E65" s="155">
        <v>50</v>
      </c>
      <c r="F65" s="155">
        <v>58</v>
      </c>
      <c r="G65" s="155">
        <v>58</v>
      </c>
      <c r="H65" s="155">
        <v>81</v>
      </c>
      <c r="I65" s="155">
        <v>74</v>
      </c>
      <c r="J65" s="155">
        <v>59</v>
      </c>
      <c r="K65" s="1460">
        <v>74</v>
      </c>
      <c r="L65" s="1461" t="s">
        <v>73</v>
      </c>
    </row>
    <row r="66" spans="1:12" ht="27" customHeight="1" x14ac:dyDescent="0.3">
      <c r="A66" s="2028"/>
      <c r="B66" s="1390" t="s">
        <v>144</v>
      </c>
      <c r="C66" s="155">
        <v>14</v>
      </c>
      <c r="D66" s="155">
        <v>27</v>
      </c>
      <c r="E66" s="155">
        <v>33</v>
      </c>
      <c r="F66" s="155">
        <v>31</v>
      </c>
      <c r="G66" s="155">
        <v>28</v>
      </c>
      <c r="H66" s="155">
        <v>44</v>
      </c>
      <c r="I66" s="155">
        <v>43</v>
      </c>
      <c r="J66" s="155">
        <v>28</v>
      </c>
      <c r="K66" s="155">
        <v>40</v>
      </c>
      <c r="L66" s="1455" t="s">
        <v>73</v>
      </c>
    </row>
    <row r="67" spans="1:12" ht="27" customHeight="1" thickBot="1" x14ac:dyDescent="0.35">
      <c r="A67" s="2036"/>
      <c r="B67" s="1458" t="s">
        <v>93</v>
      </c>
      <c r="C67" s="1459">
        <v>13</v>
      </c>
      <c r="D67" s="1459">
        <v>18</v>
      </c>
      <c r="E67" s="1459">
        <v>17</v>
      </c>
      <c r="F67" s="1459">
        <v>27</v>
      </c>
      <c r="G67" s="1459">
        <v>30</v>
      </c>
      <c r="H67" s="1459">
        <v>37</v>
      </c>
      <c r="I67" s="1459">
        <v>31</v>
      </c>
      <c r="J67" s="1459">
        <v>31</v>
      </c>
      <c r="K67" s="1462">
        <v>34</v>
      </c>
      <c r="L67" s="1463" t="s">
        <v>73</v>
      </c>
    </row>
    <row r="68" spans="1:12" ht="23.4" thickTop="1" x14ac:dyDescent="0.3">
      <c r="A68" s="354" t="s">
        <v>363</v>
      </c>
    </row>
    <row r="69" spans="1:12" x14ac:dyDescent="0.3">
      <c r="A69" s="354" t="s">
        <v>350</v>
      </c>
    </row>
  </sheetData>
  <mergeCells count="29">
    <mergeCell ref="A65:A67"/>
    <mergeCell ref="C3:L3"/>
    <mergeCell ref="A34:A35"/>
    <mergeCell ref="A40:A41"/>
    <mergeCell ref="A42:A44"/>
    <mergeCell ref="A45:A46"/>
    <mergeCell ref="A3:A4"/>
    <mergeCell ref="B3:B4"/>
    <mergeCell ref="A5:A7"/>
    <mergeCell ref="A8:A10"/>
    <mergeCell ref="A11:A13"/>
    <mergeCell ref="A14:A16"/>
    <mergeCell ref="A47:A49"/>
    <mergeCell ref="A50:A52"/>
    <mergeCell ref="A17:A19"/>
    <mergeCell ref="A20:A22"/>
    <mergeCell ref="A1:L1"/>
    <mergeCell ref="A53:A55"/>
    <mergeCell ref="A56:A58"/>
    <mergeCell ref="A59:A61"/>
    <mergeCell ref="A62:A64"/>
    <mergeCell ref="A23:A25"/>
    <mergeCell ref="A26:A28"/>
    <mergeCell ref="A29:A31"/>
    <mergeCell ref="A32:A33"/>
    <mergeCell ref="A36:L36"/>
    <mergeCell ref="A38:A39"/>
    <mergeCell ref="B38:B39"/>
    <mergeCell ref="C38:L38"/>
  </mergeCells>
  <pageMargins left="0.70866141732283472" right="0.70866141732283472" top="0.74803149606299213" bottom="0.74803149606299213" header="0.31496062992125984" footer="0.31496062992125984"/>
  <pageSetup scale="51" orientation="landscape" r:id="rId1"/>
  <headerFooter>
    <oddFooter>&amp;C27</oddFooter>
  </headerFooter>
  <rowBreaks count="1" manualBreakCount="1">
    <brk id="35" max="16383" man="1"/>
  </row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FF00"/>
  </sheetPr>
  <dimension ref="A1:AU70"/>
  <sheetViews>
    <sheetView view="pageBreakPreview" topLeftCell="A61" zoomScale="40" zoomScaleNormal="100" zoomScaleSheetLayoutView="40" zoomScalePageLayoutView="40" workbookViewId="0">
      <selection activeCell="S20" sqref="S20"/>
    </sheetView>
  </sheetViews>
  <sheetFormatPr baseColWidth="10" defaultColWidth="11.44140625" defaultRowHeight="13.5" customHeight="1" x14ac:dyDescent="0.3"/>
  <cols>
    <col min="1" max="1" width="74" style="115" customWidth="1"/>
    <col min="2" max="2" width="6.88671875" style="631" customWidth="1"/>
    <col min="3" max="12" width="16.5546875" style="631" customWidth="1"/>
    <col min="13" max="13" width="19.88671875" style="631" customWidth="1"/>
    <col min="14" max="14" width="18.109375" style="631" customWidth="1"/>
    <col min="15" max="15" width="18.5546875" style="631" customWidth="1"/>
    <col min="16" max="16" width="20.44140625" style="631" customWidth="1"/>
    <col min="17" max="47" width="19.33203125" style="1410" customWidth="1"/>
    <col min="48" max="54" width="19.33203125" style="631" customWidth="1"/>
    <col min="55" max="16384" width="11.44140625" style="631"/>
  </cols>
  <sheetData>
    <row r="1" spans="1:47" ht="31.5" customHeight="1" x14ac:dyDescent="0.3">
      <c r="A1" s="2037" t="s">
        <v>779</v>
      </c>
      <c r="B1" s="2037"/>
      <c r="C1" s="2037"/>
      <c r="D1" s="2037"/>
      <c r="E1" s="2037"/>
      <c r="F1" s="2037"/>
      <c r="G1" s="2037"/>
      <c r="H1" s="2037"/>
      <c r="I1" s="2037"/>
      <c r="J1" s="2037"/>
      <c r="K1" s="2037"/>
      <c r="L1" s="2037"/>
      <c r="M1" s="2037"/>
      <c r="N1" s="2037"/>
      <c r="O1" s="2037"/>
      <c r="P1" s="2037"/>
      <c r="Q1" s="1409"/>
      <c r="R1" s="1409"/>
      <c r="S1" s="1409"/>
    </row>
    <row r="2" spans="1:47" ht="23.25" customHeight="1" thickBot="1" x14ac:dyDescent="0.35">
      <c r="A2" s="2038"/>
      <c r="B2" s="2038"/>
      <c r="C2" s="2038"/>
      <c r="D2" s="2038"/>
      <c r="E2" s="2038"/>
      <c r="F2" s="2038"/>
      <c r="G2" s="2038"/>
      <c r="H2" s="2038"/>
      <c r="I2" s="2038"/>
      <c r="J2" s="2038"/>
      <c r="K2" s="2038"/>
      <c r="L2" s="2038"/>
      <c r="M2" s="2038"/>
      <c r="N2" s="2038"/>
      <c r="O2" s="2038"/>
      <c r="P2" s="2038"/>
      <c r="Q2" s="2038"/>
      <c r="R2" s="2038"/>
      <c r="S2" s="2038"/>
      <c r="T2" s="1411" t="s">
        <v>431</v>
      </c>
      <c r="U2" s="1411" t="s">
        <v>85</v>
      </c>
      <c r="V2" s="1411" t="s">
        <v>28</v>
      </c>
      <c r="W2" s="1411" t="s">
        <v>59</v>
      </c>
      <c r="X2" s="1411" t="s">
        <v>60</v>
      </c>
      <c r="Y2" s="1411" t="s">
        <v>61</v>
      </c>
      <c r="Z2" s="1411" t="s">
        <v>146</v>
      </c>
      <c r="AA2" s="1411" t="s">
        <v>36</v>
      </c>
      <c r="AB2" s="1411" t="s">
        <v>38</v>
      </c>
      <c r="AC2" s="1411" t="s">
        <v>147</v>
      </c>
      <c r="AD2" s="1411" t="s">
        <v>435</v>
      </c>
      <c r="AE2" s="1411" t="s">
        <v>40</v>
      </c>
      <c r="AF2" s="1411" t="s">
        <v>432</v>
      </c>
      <c r="AG2" s="1411" t="s">
        <v>433</v>
      </c>
      <c r="AH2" s="1411" t="s">
        <v>434</v>
      </c>
    </row>
    <row r="3" spans="1:47" s="119" customFormat="1" ht="39" customHeight="1" x14ac:dyDescent="0.3">
      <c r="A3" s="2039" t="s">
        <v>407</v>
      </c>
      <c r="B3" s="2041" t="s">
        <v>134</v>
      </c>
      <c r="C3" s="2043" t="s">
        <v>85</v>
      </c>
      <c r="D3" s="2045" t="s">
        <v>408</v>
      </c>
      <c r="E3" s="2045"/>
      <c r="F3" s="2045"/>
      <c r="G3" s="2045"/>
      <c r="H3" s="2045"/>
      <c r="I3" s="2045"/>
      <c r="J3" s="2045"/>
      <c r="K3" s="2045"/>
      <c r="L3" s="2045"/>
      <c r="M3" s="2045"/>
      <c r="N3" s="2045"/>
      <c r="O3" s="2045"/>
      <c r="P3" s="2046"/>
      <c r="Q3" s="1092"/>
      <c r="R3" s="1092"/>
      <c r="S3" s="1092"/>
      <c r="T3" s="1092"/>
      <c r="U3" s="1092"/>
      <c r="V3" s="1092"/>
      <c r="W3" s="1092"/>
      <c r="X3" s="1092"/>
      <c r="Y3" s="1092"/>
      <c r="Z3" s="1092"/>
      <c r="AA3" s="1092"/>
      <c r="AB3" s="1092"/>
      <c r="AC3" s="1092"/>
      <c r="AD3" s="1092"/>
      <c r="AE3" s="1092"/>
      <c r="AF3" s="1092"/>
      <c r="AG3" s="1092"/>
      <c r="AH3" s="1092"/>
      <c r="AI3" s="1092"/>
      <c r="AJ3" s="1092"/>
      <c r="AK3" s="1092"/>
      <c r="AL3" s="1092"/>
      <c r="AM3" s="1092"/>
      <c r="AN3" s="1092"/>
      <c r="AO3" s="1092"/>
      <c r="AP3" s="1092"/>
      <c r="AQ3" s="1092"/>
      <c r="AR3" s="1092"/>
      <c r="AS3" s="1092"/>
      <c r="AT3" s="1092"/>
      <c r="AU3" s="1092"/>
    </row>
    <row r="4" spans="1:47" s="119" customFormat="1" ht="87" customHeight="1" thickBot="1" x14ac:dyDescent="0.35">
      <c r="A4" s="2040"/>
      <c r="B4" s="2042"/>
      <c r="C4" s="2044"/>
      <c r="D4" s="1396" t="s">
        <v>96</v>
      </c>
      <c r="E4" s="618" t="s">
        <v>97</v>
      </c>
      <c r="F4" s="618" t="s">
        <v>98</v>
      </c>
      <c r="G4" s="618" t="s">
        <v>99</v>
      </c>
      <c r="H4" s="618" t="s">
        <v>100</v>
      </c>
      <c r="I4" s="618" t="s">
        <v>101</v>
      </c>
      <c r="J4" s="1396" t="s">
        <v>365</v>
      </c>
      <c r="K4" s="1396" t="s">
        <v>104</v>
      </c>
      <c r="L4" s="1396" t="s">
        <v>105</v>
      </c>
      <c r="M4" s="618" t="s">
        <v>106</v>
      </c>
      <c r="N4" s="1396" t="s">
        <v>107</v>
      </c>
      <c r="O4" s="1396" t="s">
        <v>366</v>
      </c>
      <c r="P4" s="619" t="s">
        <v>367</v>
      </c>
      <c r="Q4" s="1092"/>
      <c r="R4" s="1092"/>
      <c r="S4" s="1092"/>
      <c r="T4" s="1092"/>
      <c r="U4" s="1092"/>
      <c r="V4" s="1092"/>
      <c r="W4" s="1092"/>
      <c r="X4" s="1092"/>
      <c r="Y4" s="1092"/>
      <c r="Z4" s="1092"/>
      <c r="AA4" s="1092"/>
      <c r="AB4" s="1092"/>
      <c r="AC4" s="1092"/>
      <c r="AD4" s="1092"/>
      <c r="AE4" s="1092"/>
      <c r="AF4" s="1092"/>
      <c r="AG4" s="1092"/>
      <c r="AH4" s="1092"/>
      <c r="AI4" s="1092"/>
      <c r="AJ4" s="1092"/>
      <c r="AK4" s="1092"/>
      <c r="AL4" s="1092"/>
      <c r="AM4" s="1092"/>
      <c r="AN4" s="1092"/>
      <c r="AO4" s="1092"/>
      <c r="AP4" s="1092"/>
      <c r="AQ4" s="1092"/>
      <c r="AR4" s="1092"/>
      <c r="AS4" s="1092"/>
      <c r="AT4" s="1092"/>
      <c r="AU4" s="1092"/>
    </row>
    <row r="5" spans="1:47" s="1417" customFormat="1" ht="39" customHeight="1" x14ac:dyDescent="0.3">
      <c r="A5" s="2055" t="s">
        <v>334</v>
      </c>
      <c r="B5" s="1412" t="s">
        <v>143</v>
      </c>
      <c r="C5" s="1413">
        <v>3061</v>
      </c>
      <c r="D5" s="1413">
        <v>88</v>
      </c>
      <c r="E5" s="1413">
        <v>231</v>
      </c>
      <c r="F5" s="1413">
        <v>203</v>
      </c>
      <c r="G5" s="1413">
        <v>418</v>
      </c>
      <c r="H5" s="1413">
        <v>27</v>
      </c>
      <c r="I5" s="1413">
        <v>125</v>
      </c>
      <c r="J5" s="1413">
        <v>107</v>
      </c>
      <c r="K5" s="1413">
        <v>1223</v>
      </c>
      <c r="L5" s="1413">
        <v>389</v>
      </c>
      <c r="M5" s="1413">
        <v>212</v>
      </c>
      <c r="N5" s="1413">
        <v>1</v>
      </c>
      <c r="O5" s="1413">
        <v>7</v>
      </c>
      <c r="P5" s="1414">
        <v>30</v>
      </c>
      <c r="Q5" s="1092"/>
      <c r="R5" s="1092"/>
      <c r="S5" s="1092"/>
      <c r="T5" s="1415" t="s">
        <v>85</v>
      </c>
      <c r="U5" s="1416">
        <v>3061</v>
      </c>
      <c r="V5" s="1416">
        <v>88</v>
      </c>
      <c r="W5" s="1416">
        <v>231</v>
      </c>
      <c r="X5" s="1416">
        <v>203</v>
      </c>
      <c r="Y5" s="1416">
        <v>418</v>
      </c>
      <c r="Z5" s="1416">
        <v>27</v>
      </c>
      <c r="AA5" s="1416">
        <v>125</v>
      </c>
      <c r="AB5" s="1416">
        <v>107</v>
      </c>
      <c r="AC5" s="1416">
        <v>1223</v>
      </c>
      <c r="AD5" s="1416">
        <v>389</v>
      </c>
      <c r="AE5" s="1416">
        <v>212</v>
      </c>
      <c r="AF5" s="1416">
        <v>1</v>
      </c>
      <c r="AG5" s="1416">
        <v>7</v>
      </c>
      <c r="AH5" s="1416">
        <v>30</v>
      </c>
      <c r="AI5" s="1092"/>
      <c r="AJ5" s="1092"/>
      <c r="AK5" s="1092"/>
      <c r="AL5" s="1092"/>
      <c r="AM5" s="1092"/>
      <c r="AN5" s="1092"/>
      <c r="AO5" s="1092"/>
      <c r="AP5" s="1092"/>
      <c r="AQ5" s="1092"/>
      <c r="AR5" s="1092"/>
      <c r="AS5" s="1092"/>
      <c r="AT5" s="1092"/>
      <c r="AU5" s="1092"/>
    </row>
    <row r="6" spans="1:47" s="1417" customFormat="1" ht="39" customHeight="1" x14ac:dyDescent="0.3">
      <c r="A6" s="2056"/>
      <c r="B6" s="1412" t="s">
        <v>144</v>
      </c>
      <c r="C6" s="1418">
        <f>C9+C12+C15+C18+C21+C24+C27+C30+C44+C47+C49+C52+C58+C61+C55+C64+C67</f>
        <v>1586</v>
      </c>
      <c r="D6" s="1418">
        <v>47</v>
      </c>
      <c r="E6" s="1418">
        <v>127</v>
      </c>
      <c r="F6" s="1418">
        <v>103</v>
      </c>
      <c r="G6" s="1418">
        <v>247</v>
      </c>
      <c r="H6" s="1418">
        <v>17</v>
      </c>
      <c r="I6" s="1418">
        <v>65</v>
      </c>
      <c r="J6" s="1418">
        <v>44</v>
      </c>
      <c r="K6" s="1418">
        <v>591</v>
      </c>
      <c r="L6" s="1418">
        <v>204</v>
      </c>
      <c r="M6" s="1418">
        <v>126</v>
      </c>
      <c r="N6" s="1418" t="s">
        <v>73</v>
      </c>
      <c r="O6" s="1418">
        <v>3</v>
      </c>
      <c r="P6" s="1419">
        <v>12</v>
      </c>
      <c r="Q6" s="1092"/>
      <c r="R6" s="1092"/>
      <c r="S6" s="1092"/>
      <c r="T6" s="1092">
        <v>1</v>
      </c>
      <c r="U6" s="1092">
        <f t="shared" ref="U6:AH6" si="0">U9+U12+U15+U18+U21+U24+U27+U30+U33+U41+U50+U52+U55+U58+U61+U64+U67</f>
        <v>1586</v>
      </c>
      <c r="V6" s="1092">
        <f t="shared" si="0"/>
        <v>47</v>
      </c>
      <c r="W6" s="1092">
        <f t="shared" si="0"/>
        <v>127</v>
      </c>
      <c r="X6" s="1092">
        <f t="shared" si="0"/>
        <v>103</v>
      </c>
      <c r="Y6" s="1092">
        <f t="shared" si="0"/>
        <v>247</v>
      </c>
      <c r="Z6" s="1092">
        <f t="shared" si="0"/>
        <v>17</v>
      </c>
      <c r="AA6" s="1092">
        <f t="shared" si="0"/>
        <v>65</v>
      </c>
      <c r="AB6" s="1092">
        <f t="shared" si="0"/>
        <v>44</v>
      </c>
      <c r="AC6" s="1092">
        <f t="shared" si="0"/>
        <v>591</v>
      </c>
      <c r="AD6" s="1092">
        <f t="shared" si="0"/>
        <v>204</v>
      </c>
      <c r="AE6" s="1092">
        <f t="shared" si="0"/>
        <v>126</v>
      </c>
      <c r="AF6" s="1092">
        <f t="shared" si="0"/>
        <v>0</v>
      </c>
      <c r="AG6" s="1092">
        <f t="shared" si="0"/>
        <v>3</v>
      </c>
      <c r="AH6" s="1092">
        <f t="shared" si="0"/>
        <v>12</v>
      </c>
      <c r="AI6" s="1092"/>
      <c r="AJ6" s="1092"/>
      <c r="AK6" s="1092"/>
      <c r="AL6" s="1092"/>
      <c r="AM6" s="1092"/>
      <c r="AN6" s="1092"/>
      <c r="AO6" s="1092"/>
      <c r="AP6" s="1092"/>
      <c r="AQ6" s="1092"/>
      <c r="AR6" s="1092"/>
      <c r="AS6" s="1092"/>
      <c r="AT6" s="1092"/>
      <c r="AU6" s="1092"/>
    </row>
    <row r="7" spans="1:47" s="1423" customFormat="1" ht="39" customHeight="1" x14ac:dyDescent="0.3">
      <c r="A7" s="2057"/>
      <c r="B7" s="1420" t="s">
        <v>93</v>
      </c>
      <c r="C7" s="1421">
        <f>C10+C13+C16+C19+C22+C25+C28+C31+C33+C35+C42+C45+C50+C53+C59+C62+C56+C65+C68</f>
        <v>1475</v>
      </c>
      <c r="D7" s="1421">
        <v>41</v>
      </c>
      <c r="E7" s="1421">
        <v>104</v>
      </c>
      <c r="F7" s="1421">
        <v>100</v>
      </c>
      <c r="G7" s="1421">
        <v>171</v>
      </c>
      <c r="H7" s="1421">
        <v>10</v>
      </c>
      <c r="I7" s="1421">
        <v>60</v>
      </c>
      <c r="J7" s="1421">
        <v>63</v>
      </c>
      <c r="K7" s="1421">
        <v>632</v>
      </c>
      <c r="L7" s="1421">
        <v>185</v>
      </c>
      <c r="M7" s="1421">
        <v>86</v>
      </c>
      <c r="N7" s="1421">
        <v>1</v>
      </c>
      <c r="O7" s="1421">
        <v>4</v>
      </c>
      <c r="P7" s="1422">
        <v>18</v>
      </c>
      <c r="Q7" s="1092"/>
      <c r="R7" s="1092"/>
      <c r="S7" s="1092"/>
      <c r="T7" s="1092">
        <v>2</v>
      </c>
      <c r="U7" s="1092">
        <f t="shared" ref="U7:AH7" si="1">U10+U13+U16+U19+U22+U25+U28+U31+U34+U42+U44+U46+U48+U53+U56+U59+U62+U65+U68</f>
        <v>1475</v>
      </c>
      <c r="V7" s="1092">
        <f t="shared" si="1"/>
        <v>41</v>
      </c>
      <c r="W7" s="1092">
        <f t="shared" si="1"/>
        <v>104</v>
      </c>
      <c r="X7" s="1092">
        <f t="shared" si="1"/>
        <v>100</v>
      </c>
      <c r="Y7" s="1092">
        <f t="shared" si="1"/>
        <v>171</v>
      </c>
      <c r="Z7" s="1092">
        <f t="shared" si="1"/>
        <v>10</v>
      </c>
      <c r="AA7" s="1092">
        <f t="shared" si="1"/>
        <v>60</v>
      </c>
      <c r="AB7" s="1092">
        <f t="shared" si="1"/>
        <v>63</v>
      </c>
      <c r="AC7" s="1092">
        <f t="shared" si="1"/>
        <v>632</v>
      </c>
      <c r="AD7" s="1092">
        <f t="shared" si="1"/>
        <v>185</v>
      </c>
      <c r="AE7" s="1092">
        <f t="shared" si="1"/>
        <v>86</v>
      </c>
      <c r="AF7" s="1092">
        <f t="shared" si="1"/>
        <v>1</v>
      </c>
      <c r="AG7" s="1092">
        <f t="shared" si="1"/>
        <v>4</v>
      </c>
      <c r="AH7" s="1092">
        <f t="shared" si="1"/>
        <v>18</v>
      </c>
      <c r="AI7" s="1092"/>
      <c r="AJ7" s="1092"/>
      <c r="AK7" s="1092"/>
      <c r="AL7" s="1092"/>
      <c r="AM7" s="1092"/>
      <c r="AN7" s="1092"/>
      <c r="AO7" s="1092"/>
      <c r="AP7" s="1092"/>
      <c r="AQ7" s="1092"/>
      <c r="AR7" s="1092"/>
      <c r="AS7" s="1092"/>
      <c r="AT7" s="1092"/>
      <c r="AU7" s="1092"/>
    </row>
    <row r="8" spans="1:47" s="1426" customFormat="1" ht="39" customHeight="1" x14ac:dyDescent="0.3">
      <c r="A8" s="2049" t="s">
        <v>335</v>
      </c>
      <c r="B8" s="1424" t="s">
        <v>143</v>
      </c>
      <c r="C8" s="1425">
        <v>70</v>
      </c>
      <c r="D8" s="1425">
        <v>1</v>
      </c>
      <c r="E8" s="1425">
        <v>5</v>
      </c>
      <c r="F8" s="1425">
        <v>9</v>
      </c>
      <c r="G8" s="1425">
        <v>7</v>
      </c>
      <c r="H8" s="1425" t="s">
        <v>73</v>
      </c>
      <c r="I8" s="1425">
        <v>2</v>
      </c>
      <c r="J8" s="1425">
        <v>3</v>
      </c>
      <c r="K8" s="1425">
        <v>25</v>
      </c>
      <c r="L8" s="1425">
        <v>6</v>
      </c>
      <c r="M8" s="1425">
        <v>12</v>
      </c>
      <c r="N8" s="1425" t="s">
        <v>73</v>
      </c>
      <c r="O8" s="1425" t="s">
        <v>73</v>
      </c>
      <c r="P8" s="1399" t="s">
        <v>73</v>
      </c>
      <c r="Q8" s="1092"/>
      <c r="R8" s="1092"/>
      <c r="S8" s="1092"/>
      <c r="T8" s="1415" t="s">
        <v>335</v>
      </c>
      <c r="U8" s="1416">
        <v>70</v>
      </c>
      <c r="V8" s="1416">
        <v>1</v>
      </c>
      <c r="W8" s="1416">
        <v>5</v>
      </c>
      <c r="X8" s="1416">
        <v>9</v>
      </c>
      <c r="Y8" s="1416">
        <v>7</v>
      </c>
      <c r="Z8" s="1416"/>
      <c r="AA8" s="1416">
        <v>2</v>
      </c>
      <c r="AB8" s="1416">
        <v>3</v>
      </c>
      <c r="AC8" s="1416">
        <v>25</v>
      </c>
      <c r="AD8" s="1416">
        <v>6</v>
      </c>
      <c r="AE8" s="1416">
        <v>12</v>
      </c>
      <c r="AF8" s="1416"/>
      <c r="AG8" s="1416"/>
      <c r="AH8" s="1416"/>
      <c r="AI8" s="1416"/>
      <c r="AJ8" s="1416"/>
      <c r="AK8" s="1416"/>
      <c r="AL8" s="1416"/>
      <c r="AM8" s="1416"/>
      <c r="AN8" s="1416"/>
      <c r="AO8" s="1416"/>
      <c r="AP8" s="1416"/>
      <c r="AQ8" s="1416"/>
      <c r="AR8" s="1416"/>
      <c r="AS8" s="1416"/>
      <c r="AT8" s="1416"/>
      <c r="AU8" s="1416"/>
    </row>
    <row r="9" spans="1:47" s="1429" customFormat="1" ht="39" customHeight="1" x14ac:dyDescent="0.3">
      <c r="A9" s="2050"/>
      <c r="B9" s="1427" t="s">
        <v>144</v>
      </c>
      <c r="C9" s="778">
        <v>55</v>
      </c>
      <c r="D9" s="778">
        <v>1</v>
      </c>
      <c r="E9" s="778">
        <v>5</v>
      </c>
      <c r="F9" s="778">
        <v>7</v>
      </c>
      <c r="G9" s="778">
        <v>6</v>
      </c>
      <c r="H9" s="778" t="s">
        <v>73</v>
      </c>
      <c r="I9" s="778">
        <v>1</v>
      </c>
      <c r="J9" s="778">
        <v>1</v>
      </c>
      <c r="K9" s="778">
        <v>20</v>
      </c>
      <c r="L9" s="778">
        <v>4</v>
      </c>
      <c r="M9" s="778">
        <v>10</v>
      </c>
      <c r="N9" s="778" t="s">
        <v>73</v>
      </c>
      <c r="O9" s="778" t="s">
        <v>73</v>
      </c>
      <c r="P9" s="780" t="s">
        <v>73</v>
      </c>
      <c r="Q9" s="1092"/>
      <c r="R9" s="1092"/>
      <c r="S9" s="1092"/>
      <c r="T9" s="1428" t="s">
        <v>436</v>
      </c>
      <c r="U9" s="1092">
        <v>55</v>
      </c>
      <c r="V9" s="1092">
        <v>1</v>
      </c>
      <c r="W9" s="1092">
        <v>5</v>
      </c>
      <c r="X9" s="1092">
        <v>7</v>
      </c>
      <c r="Y9" s="1092">
        <v>6</v>
      </c>
      <c r="Z9" s="1092"/>
      <c r="AA9" s="1092">
        <v>1</v>
      </c>
      <c r="AB9" s="1092">
        <v>1</v>
      </c>
      <c r="AC9" s="1092">
        <v>20</v>
      </c>
      <c r="AD9" s="1092">
        <v>4</v>
      </c>
      <c r="AE9" s="1092">
        <v>10</v>
      </c>
      <c r="AF9" s="1092"/>
      <c r="AG9" s="1092"/>
      <c r="AH9" s="1092"/>
      <c r="AI9" s="1092"/>
      <c r="AJ9" s="1092"/>
      <c r="AK9" s="1092"/>
      <c r="AL9" s="1092"/>
      <c r="AM9" s="1092"/>
      <c r="AN9" s="1092"/>
      <c r="AO9" s="1092"/>
      <c r="AP9" s="1092"/>
      <c r="AQ9" s="1092"/>
      <c r="AR9" s="1092"/>
      <c r="AS9" s="1092"/>
      <c r="AT9" s="1092"/>
      <c r="AU9" s="1092"/>
    </row>
    <row r="10" spans="1:47" s="1431" customFormat="1" ht="39" customHeight="1" x14ac:dyDescent="0.3">
      <c r="A10" s="2051"/>
      <c r="B10" s="1430" t="s">
        <v>93</v>
      </c>
      <c r="C10" s="781">
        <v>15</v>
      </c>
      <c r="D10" s="781" t="s">
        <v>73</v>
      </c>
      <c r="E10" s="781" t="s">
        <v>73</v>
      </c>
      <c r="F10" s="781">
        <v>2</v>
      </c>
      <c r="G10" s="781">
        <v>1</v>
      </c>
      <c r="H10" s="781" t="s">
        <v>73</v>
      </c>
      <c r="I10" s="781">
        <v>1</v>
      </c>
      <c r="J10" s="781">
        <v>2</v>
      </c>
      <c r="K10" s="781">
        <v>5</v>
      </c>
      <c r="L10" s="781">
        <v>2</v>
      </c>
      <c r="M10" s="781">
        <v>2</v>
      </c>
      <c r="N10" s="781" t="s">
        <v>73</v>
      </c>
      <c r="O10" s="781" t="s">
        <v>73</v>
      </c>
      <c r="P10" s="1400" t="s">
        <v>73</v>
      </c>
      <c r="Q10" s="1092"/>
      <c r="R10" s="1092"/>
      <c r="S10" s="1092"/>
      <c r="T10" s="1428" t="s">
        <v>437</v>
      </c>
      <c r="U10" s="1092">
        <v>15</v>
      </c>
      <c r="V10" s="1092"/>
      <c r="W10" s="1092"/>
      <c r="X10" s="1092">
        <v>2</v>
      </c>
      <c r="Y10" s="1092">
        <v>1</v>
      </c>
      <c r="Z10" s="1092"/>
      <c r="AA10" s="1092">
        <v>1</v>
      </c>
      <c r="AB10" s="1092">
        <v>2</v>
      </c>
      <c r="AC10" s="1092">
        <v>5</v>
      </c>
      <c r="AD10" s="1092">
        <v>2</v>
      </c>
      <c r="AE10" s="1092">
        <v>2</v>
      </c>
      <c r="AF10" s="1092"/>
      <c r="AG10" s="1092"/>
      <c r="AH10" s="1092"/>
      <c r="AI10" s="1092"/>
      <c r="AJ10" s="1092"/>
      <c r="AK10" s="1092"/>
      <c r="AL10" s="1092"/>
      <c r="AM10" s="1092"/>
      <c r="AN10" s="1092"/>
      <c r="AO10" s="1092"/>
      <c r="AP10" s="1092"/>
      <c r="AQ10" s="1092"/>
      <c r="AR10" s="1092"/>
      <c r="AS10" s="1092"/>
      <c r="AT10" s="1092"/>
      <c r="AU10" s="1092"/>
    </row>
    <row r="11" spans="1:47" s="1426" customFormat="1" ht="39" customHeight="1" x14ac:dyDescent="0.3">
      <c r="A11" s="2058" t="s">
        <v>208</v>
      </c>
      <c r="B11" s="1432" t="s">
        <v>143</v>
      </c>
      <c r="C11" s="1401">
        <v>41</v>
      </c>
      <c r="D11" s="1401">
        <v>1</v>
      </c>
      <c r="E11" s="1401">
        <v>6</v>
      </c>
      <c r="F11" s="1401">
        <v>4</v>
      </c>
      <c r="G11" s="1401">
        <v>7</v>
      </c>
      <c r="H11" s="1401">
        <v>1</v>
      </c>
      <c r="I11" s="1401">
        <v>2</v>
      </c>
      <c r="J11" s="1401">
        <v>1</v>
      </c>
      <c r="K11" s="1401">
        <v>12</v>
      </c>
      <c r="L11" s="1401">
        <v>4</v>
      </c>
      <c r="M11" s="1401">
        <v>3</v>
      </c>
      <c r="N11" s="1401" t="s">
        <v>73</v>
      </c>
      <c r="O11" s="1401" t="s">
        <v>73</v>
      </c>
      <c r="P11" s="1399" t="s">
        <v>73</v>
      </c>
      <c r="Q11" s="1092"/>
      <c r="R11" s="1092"/>
      <c r="S11" s="1092"/>
      <c r="T11" s="1415" t="s">
        <v>336</v>
      </c>
      <c r="U11" s="1416">
        <v>41</v>
      </c>
      <c r="V11" s="1416">
        <v>1</v>
      </c>
      <c r="W11" s="1416">
        <v>6</v>
      </c>
      <c r="X11" s="1416">
        <v>4</v>
      </c>
      <c r="Y11" s="1416">
        <v>7</v>
      </c>
      <c r="Z11" s="1416">
        <v>1</v>
      </c>
      <c r="AA11" s="1416">
        <v>2</v>
      </c>
      <c r="AB11" s="1416">
        <v>1</v>
      </c>
      <c r="AC11" s="1416">
        <v>12</v>
      </c>
      <c r="AD11" s="1416">
        <v>4</v>
      </c>
      <c r="AE11" s="1416">
        <v>3</v>
      </c>
      <c r="AF11" s="1416"/>
      <c r="AG11" s="1416"/>
      <c r="AH11" s="1416"/>
      <c r="AI11" s="1416"/>
      <c r="AJ11" s="1416"/>
      <c r="AK11" s="1416"/>
      <c r="AL11" s="1416"/>
      <c r="AM11" s="1416"/>
      <c r="AN11" s="1416"/>
      <c r="AO11" s="1416"/>
      <c r="AP11" s="1416"/>
      <c r="AQ11" s="1416"/>
      <c r="AR11" s="1416"/>
      <c r="AS11" s="1416"/>
      <c r="AT11" s="1416"/>
      <c r="AU11" s="1416"/>
    </row>
    <row r="12" spans="1:47" s="1429" customFormat="1" ht="39" customHeight="1" x14ac:dyDescent="0.3">
      <c r="A12" s="2053"/>
      <c r="B12" s="1427" t="s">
        <v>144</v>
      </c>
      <c r="C12" s="778">
        <v>33</v>
      </c>
      <c r="D12" s="778">
        <v>1</v>
      </c>
      <c r="E12" s="778">
        <v>6</v>
      </c>
      <c r="F12" s="778">
        <v>2</v>
      </c>
      <c r="G12" s="778">
        <v>5</v>
      </c>
      <c r="H12" s="778">
        <v>1</v>
      </c>
      <c r="I12" s="778">
        <v>1</v>
      </c>
      <c r="J12" s="778">
        <v>1</v>
      </c>
      <c r="K12" s="778">
        <v>9</v>
      </c>
      <c r="L12" s="778">
        <v>4</v>
      </c>
      <c r="M12" s="778">
        <v>3</v>
      </c>
      <c r="N12" s="778" t="s">
        <v>73</v>
      </c>
      <c r="O12" s="778" t="s">
        <v>73</v>
      </c>
      <c r="P12" s="780" t="s">
        <v>73</v>
      </c>
      <c r="Q12" s="1092"/>
      <c r="R12" s="1092"/>
      <c r="S12" s="1092"/>
      <c r="T12" s="1428" t="s">
        <v>436</v>
      </c>
      <c r="U12" s="1092">
        <v>33</v>
      </c>
      <c r="V12" s="1092">
        <v>1</v>
      </c>
      <c r="W12" s="1092">
        <v>6</v>
      </c>
      <c r="X12" s="1092">
        <v>2</v>
      </c>
      <c r="Y12" s="1092">
        <v>5</v>
      </c>
      <c r="Z12" s="1092">
        <v>1</v>
      </c>
      <c r="AA12" s="1092">
        <v>1</v>
      </c>
      <c r="AB12" s="1092">
        <v>1</v>
      </c>
      <c r="AC12" s="1092">
        <v>9</v>
      </c>
      <c r="AD12" s="1092">
        <v>4</v>
      </c>
      <c r="AE12" s="1092">
        <v>3</v>
      </c>
      <c r="AF12" s="1092"/>
      <c r="AG12" s="1092"/>
      <c r="AH12" s="1092"/>
      <c r="AI12" s="1092"/>
      <c r="AJ12" s="1092"/>
      <c r="AK12" s="1092"/>
      <c r="AL12" s="1092"/>
      <c r="AM12" s="1092"/>
      <c r="AN12" s="1092"/>
      <c r="AO12" s="1092"/>
      <c r="AP12" s="1092"/>
      <c r="AQ12" s="1092"/>
      <c r="AR12" s="1092"/>
      <c r="AS12" s="1092"/>
      <c r="AT12" s="1092"/>
      <c r="AU12" s="1092"/>
    </row>
    <row r="13" spans="1:47" s="1431" customFormat="1" ht="39" customHeight="1" x14ac:dyDescent="0.3">
      <c r="A13" s="2059"/>
      <c r="B13" s="1433" t="s">
        <v>93</v>
      </c>
      <c r="C13" s="1403">
        <v>8</v>
      </c>
      <c r="D13" s="1403" t="s">
        <v>73</v>
      </c>
      <c r="E13" s="1403" t="s">
        <v>73</v>
      </c>
      <c r="F13" s="1403">
        <v>2</v>
      </c>
      <c r="G13" s="1403">
        <v>2</v>
      </c>
      <c r="H13" s="1403" t="s">
        <v>73</v>
      </c>
      <c r="I13" s="1403">
        <v>1</v>
      </c>
      <c r="J13" s="1403" t="s">
        <v>73</v>
      </c>
      <c r="K13" s="1403">
        <v>3</v>
      </c>
      <c r="L13" s="1403" t="s">
        <v>73</v>
      </c>
      <c r="M13" s="1403" t="s">
        <v>73</v>
      </c>
      <c r="N13" s="1403" t="s">
        <v>73</v>
      </c>
      <c r="O13" s="1403" t="s">
        <v>73</v>
      </c>
      <c r="P13" s="1400" t="s">
        <v>73</v>
      </c>
      <c r="Q13" s="1092"/>
      <c r="R13" s="1092"/>
      <c r="S13" s="1092"/>
      <c r="T13" s="1428" t="s">
        <v>437</v>
      </c>
      <c r="U13" s="1092">
        <v>8</v>
      </c>
      <c r="V13" s="1092"/>
      <c r="W13" s="1092"/>
      <c r="X13" s="1092">
        <v>2</v>
      </c>
      <c r="Y13" s="1092">
        <v>2</v>
      </c>
      <c r="Z13" s="1092"/>
      <c r="AA13" s="1092">
        <v>1</v>
      </c>
      <c r="AB13" s="1092"/>
      <c r="AC13" s="1092">
        <v>3</v>
      </c>
      <c r="AD13" s="1092"/>
      <c r="AE13" s="1092"/>
      <c r="AF13" s="1092"/>
      <c r="AG13" s="1092"/>
      <c r="AH13" s="1092"/>
      <c r="AI13" s="1092"/>
      <c r="AJ13" s="1092"/>
      <c r="AK13" s="1092"/>
      <c r="AL13" s="1092"/>
      <c r="AM13" s="1092"/>
      <c r="AN13" s="1092"/>
      <c r="AO13" s="1092"/>
      <c r="AP13" s="1092"/>
      <c r="AQ13" s="1092"/>
      <c r="AR13" s="1092"/>
      <c r="AS13" s="1092"/>
      <c r="AT13" s="1092"/>
      <c r="AU13" s="1092"/>
    </row>
    <row r="14" spans="1:47" s="1426" customFormat="1" ht="39" customHeight="1" x14ac:dyDescent="0.3">
      <c r="A14" s="2052" t="s">
        <v>336</v>
      </c>
      <c r="B14" s="1424" t="s">
        <v>143</v>
      </c>
      <c r="C14" s="1425">
        <v>307</v>
      </c>
      <c r="D14" s="1425">
        <v>12</v>
      </c>
      <c r="E14" s="1425">
        <v>33</v>
      </c>
      <c r="F14" s="1425">
        <v>16</v>
      </c>
      <c r="G14" s="1425">
        <v>44</v>
      </c>
      <c r="H14" s="1425">
        <v>4</v>
      </c>
      <c r="I14" s="1425">
        <v>8</v>
      </c>
      <c r="J14" s="1425">
        <v>10</v>
      </c>
      <c r="K14" s="1425">
        <v>102</v>
      </c>
      <c r="L14" s="1425">
        <v>38</v>
      </c>
      <c r="M14" s="1425">
        <v>36</v>
      </c>
      <c r="N14" s="1425" t="s">
        <v>73</v>
      </c>
      <c r="O14" s="1425" t="s">
        <v>73</v>
      </c>
      <c r="P14" s="1399">
        <v>4</v>
      </c>
      <c r="Q14" s="1092"/>
      <c r="R14" s="1092"/>
      <c r="S14" s="1092"/>
      <c r="T14" s="1415" t="s">
        <v>208</v>
      </c>
      <c r="U14" s="1416">
        <v>307</v>
      </c>
      <c r="V14" s="1416">
        <v>12</v>
      </c>
      <c r="W14" s="1416">
        <v>33</v>
      </c>
      <c r="X14" s="1416">
        <v>16</v>
      </c>
      <c r="Y14" s="1416">
        <v>44</v>
      </c>
      <c r="Z14" s="1416">
        <v>4</v>
      </c>
      <c r="AA14" s="1416">
        <v>8</v>
      </c>
      <c r="AB14" s="1416">
        <v>10</v>
      </c>
      <c r="AC14" s="1416">
        <v>102</v>
      </c>
      <c r="AD14" s="1416">
        <v>38</v>
      </c>
      <c r="AE14" s="1416">
        <v>36</v>
      </c>
      <c r="AF14" s="1416"/>
      <c r="AG14" s="1416"/>
      <c r="AH14" s="1416">
        <v>4</v>
      </c>
      <c r="AI14" s="1416"/>
      <c r="AJ14" s="1416"/>
      <c r="AK14" s="1416"/>
      <c r="AL14" s="1416"/>
      <c r="AM14" s="1416"/>
      <c r="AN14" s="1416"/>
      <c r="AO14" s="1416"/>
      <c r="AP14" s="1416"/>
      <c r="AQ14" s="1416"/>
      <c r="AR14" s="1416"/>
      <c r="AS14" s="1416"/>
      <c r="AT14" s="1416"/>
      <c r="AU14" s="1416"/>
    </row>
    <row r="15" spans="1:47" s="1429" customFormat="1" ht="39" customHeight="1" x14ac:dyDescent="0.3">
      <c r="A15" s="2053"/>
      <c r="B15" s="1427" t="s">
        <v>144</v>
      </c>
      <c r="C15" s="778">
        <v>184</v>
      </c>
      <c r="D15" s="778">
        <v>8</v>
      </c>
      <c r="E15" s="778">
        <v>20</v>
      </c>
      <c r="F15" s="778">
        <v>7</v>
      </c>
      <c r="G15" s="778">
        <v>28</v>
      </c>
      <c r="H15" s="778">
        <v>3</v>
      </c>
      <c r="I15" s="778">
        <v>3</v>
      </c>
      <c r="J15" s="778">
        <v>8</v>
      </c>
      <c r="K15" s="778">
        <v>59</v>
      </c>
      <c r="L15" s="778">
        <v>22</v>
      </c>
      <c r="M15" s="778">
        <v>23</v>
      </c>
      <c r="N15" s="778" t="s">
        <v>73</v>
      </c>
      <c r="O15" s="778" t="s">
        <v>73</v>
      </c>
      <c r="P15" s="780">
        <v>3</v>
      </c>
      <c r="Q15" s="1092"/>
      <c r="R15" s="1092"/>
      <c r="S15" s="1092"/>
      <c r="T15" s="1428" t="s">
        <v>436</v>
      </c>
      <c r="U15" s="1092">
        <v>184</v>
      </c>
      <c r="V15" s="1092">
        <v>8</v>
      </c>
      <c r="W15" s="1092">
        <v>20</v>
      </c>
      <c r="X15" s="1092">
        <v>7</v>
      </c>
      <c r="Y15" s="1092">
        <v>28</v>
      </c>
      <c r="Z15" s="1092">
        <v>3</v>
      </c>
      <c r="AA15" s="1092">
        <v>3</v>
      </c>
      <c r="AB15" s="1092">
        <v>8</v>
      </c>
      <c r="AC15" s="1092">
        <v>59</v>
      </c>
      <c r="AD15" s="1092">
        <v>22</v>
      </c>
      <c r="AE15" s="1092">
        <v>23</v>
      </c>
      <c r="AF15" s="1092"/>
      <c r="AG15" s="1092"/>
      <c r="AH15" s="1092">
        <v>3</v>
      </c>
      <c r="AI15" s="1092"/>
      <c r="AJ15" s="1092"/>
      <c r="AK15" s="1092"/>
      <c r="AL15" s="1092"/>
      <c r="AM15" s="1092"/>
      <c r="AN15" s="1092"/>
      <c r="AO15" s="1092"/>
      <c r="AP15" s="1092"/>
      <c r="AQ15" s="1092"/>
      <c r="AR15" s="1092"/>
      <c r="AS15" s="1092"/>
      <c r="AT15" s="1092"/>
      <c r="AU15" s="1092"/>
    </row>
    <row r="16" spans="1:47" s="1431" customFormat="1" ht="39" customHeight="1" x14ac:dyDescent="0.3">
      <c r="A16" s="2054"/>
      <c r="B16" s="1430" t="s">
        <v>93</v>
      </c>
      <c r="C16" s="781">
        <v>123</v>
      </c>
      <c r="D16" s="781">
        <v>4</v>
      </c>
      <c r="E16" s="781">
        <v>13</v>
      </c>
      <c r="F16" s="781">
        <v>9</v>
      </c>
      <c r="G16" s="781">
        <v>16</v>
      </c>
      <c r="H16" s="781">
        <v>1</v>
      </c>
      <c r="I16" s="781">
        <v>5</v>
      </c>
      <c r="J16" s="781">
        <v>2</v>
      </c>
      <c r="K16" s="781">
        <v>43</v>
      </c>
      <c r="L16" s="781">
        <v>16</v>
      </c>
      <c r="M16" s="781">
        <v>13</v>
      </c>
      <c r="N16" s="781" t="s">
        <v>73</v>
      </c>
      <c r="O16" s="781" t="s">
        <v>73</v>
      </c>
      <c r="P16" s="1400">
        <v>1</v>
      </c>
      <c r="Q16" s="1092"/>
      <c r="R16" s="1092"/>
      <c r="S16" s="1092"/>
      <c r="T16" s="1428" t="s">
        <v>437</v>
      </c>
      <c r="U16" s="1092">
        <v>123</v>
      </c>
      <c r="V16" s="1092">
        <v>4</v>
      </c>
      <c r="W16" s="1092">
        <v>13</v>
      </c>
      <c r="X16" s="1092">
        <v>9</v>
      </c>
      <c r="Y16" s="1092">
        <v>16</v>
      </c>
      <c r="Z16" s="1092">
        <v>1</v>
      </c>
      <c r="AA16" s="1092">
        <v>5</v>
      </c>
      <c r="AB16" s="1092">
        <v>2</v>
      </c>
      <c r="AC16" s="1092">
        <v>43</v>
      </c>
      <c r="AD16" s="1092">
        <v>16</v>
      </c>
      <c r="AE16" s="1092">
        <v>13</v>
      </c>
      <c r="AF16" s="1092"/>
      <c r="AG16" s="1092"/>
      <c r="AH16" s="1092">
        <v>1</v>
      </c>
      <c r="AI16" s="1092"/>
      <c r="AJ16" s="1092"/>
      <c r="AK16" s="1092"/>
      <c r="AL16" s="1092"/>
      <c r="AM16" s="1092"/>
      <c r="AN16" s="1092"/>
      <c r="AO16" s="1092"/>
      <c r="AP16" s="1092"/>
      <c r="AQ16" s="1092"/>
      <c r="AR16" s="1092"/>
      <c r="AS16" s="1092"/>
      <c r="AT16" s="1092"/>
      <c r="AU16" s="1092"/>
    </row>
    <row r="17" spans="1:47" s="1426" customFormat="1" ht="39" customHeight="1" x14ac:dyDescent="0.3">
      <c r="A17" s="2049" t="s">
        <v>337</v>
      </c>
      <c r="B17" s="1424" t="s">
        <v>143</v>
      </c>
      <c r="C17" s="1425">
        <v>318</v>
      </c>
      <c r="D17" s="1425">
        <v>5</v>
      </c>
      <c r="E17" s="1425">
        <v>20</v>
      </c>
      <c r="F17" s="1425">
        <v>21</v>
      </c>
      <c r="G17" s="1425">
        <v>43</v>
      </c>
      <c r="H17" s="1425" t="s">
        <v>73</v>
      </c>
      <c r="I17" s="1425">
        <v>10</v>
      </c>
      <c r="J17" s="1425">
        <v>12</v>
      </c>
      <c r="K17" s="1425">
        <v>146</v>
      </c>
      <c r="L17" s="1425">
        <v>47</v>
      </c>
      <c r="M17" s="1425">
        <v>11</v>
      </c>
      <c r="N17" s="1425" t="s">
        <v>73</v>
      </c>
      <c r="O17" s="1425" t="s">
        <v>73</v>
      </c>
      <c r="P17" s="1399">
        <v>3</v>
      </c>
      <c r="Q17" s="1092"/>
      <c r="R17" s="1092"/>
      <c r="S17" s="1092"/>
      <c r="T17" s="1415" t="s">
        <v>337</v>
      </c>
      <c r="U17" s="1416">
        <v>318</v>
      </c>
      <c r="V17" s="1416">
        <v>5</v>
      </c>
      <c r="W17" s="1416">
        <v>20</v>
      </c>
      <c r="X17" s="1416">
        <v>21</v>
      </c>
      <c r="Y17" s="1416">
        <v>43</v>
      </c>
      <c r="Z17" s="1416"/>
      <c r="AA17" s="1416">
        <v>10</v>
      </c>
      <c r="AB17" s="1416">
        <v>12</v>
      </c>
      <c r="AC17" s="1416">
        <v>146</v>
      </c>
      <c r="AD17" s="1416">
        <v>47</v>
      </c>
      <c r="AE17" s="1416">
        <v>11</v>
      </c>
      <c r="AF17" s="1416"/>
      <c r="AG17" s="1416"/>
      <c r="AH17" s="1416">
        <v>3</v>
      </c>
      <c r="AI17" s="1416"/>
      <c r="AJ17" s="1416"/>
      <c r="AK17" s="1416"/>
      <c r="AL17" s="1416"/>
      <c r="AM17" s="1416"/>
      <c r="AN17" s="1416"/>
      <c r="AO17" s="1416"/>
      <c r="AP17" s="1416"/>
      <c r="AQ17" s="1416"/>
      <c r="AR17" s="1416"/>
      <c r="AS17" s="1416"/>
      <c r="AT17" s="1416"/>
      <c r="AU17" s="1416"/>
    </row>
    <row r="18" spans="1:47" s="1429" customFormat="1" ht="39" customHeight="1" x14ac:dyDescent="0.3">
      <c r="A18" s="2050"/>
      <c r="B18" s="1427" t="s">
        <v>144</v>
      </c>
      <c r="C18" s="778">
        <v>175</v>
      </c>
      <c r="D18" s="778">
        <v>5</v>
      </c>
      <c r="E18" s="778">
        <v>12</v>
      </c>
      <c r="F18" s="778">
        <v>8</v>
      </c>
      <c r="G18" s="778">
        <v>29</v>
      </c>
      <c r="H18" s="778" t="s">
        <v>73</v>
      </c>
      <c r="I18" s="778">
        <v>5</v>
      </c>
      <c r="J18" s="778">
        <v>4</v>
      </c>
      <c r="K18" s="778">
        <v>78</v>
      </c>
      <c r="L18" s="778">
        <v>26</v>
      </c>
      <c r="M18" s="778">
        <v>7</v>
      </c>
      <c r="N18" s="778" t="s">
        <v>73</v>
      </c>
      <c r="O18" s="778" t="s">
        <v>73</v>
      </c>
      <c r="P18" s="780">
        <v>1</v>
      </c>
      <c r="Q18" s="1092"/>
      <c r="R18" s="1092"/>
      <c r="S18" s="1092"/>
      <c r="T18" s="1428" t="s">
        <v>436</v>
      </c>
      <c r="U18" s="1092">
        <v>175</v>
      </c>
      <c r="V18" s="1092">
        <v>5</v>
      </c>
      <c r="W18" s="1092">
        <v>12</v>
      </c>
      <c r="X18" s="1092">
        <v>8</v>
      </c>
      <c r="Y18" s="1092">
        <v>29</v>
      </c>
      <c r="Z18" s="1092"/>
      <c r="AA18" s="1092">
        <v>5</v>
      </c>
      <c r="AB18" s="1092">
        <v>4</v>
      </c>
      <c r="AC18" s="1092">
        <v>78</v>
      </c>
      <c r="AD18" s="1092">
        <v>26</v>
      </c>
      <c r="AE18" s="1092">
        <v>7</v>
      </c>
      <c r="AF18" s="1092"/>
      <c r="AG18" s="1092"/>
      <c r="AH18" s="1092">
        <v>1</v>
      </c>
      <c r="AI18" s="1092"/>
      <c r="AJ18" s="1092"/>
      <c r="AK18" s="1092"/>
      <c r="AL18" s="1092"/>
      <c r="AM18" s="1092"/>
      <c r="AN18" s="1092"/>
      <c r="AO18" s="1092"/>
      <c r="AP18" s="1092"/>
      <c r="AQ18" s="1092"/>
      <c r="AR18" s="1092"/>
      <c r="AS18" s="1092"/>
      <c r="AT18" s="1092"/>
      <c r="AU18" s="1092"/>
    </row>
    <row r="19" spans="1:47" s="1431" customFormat="1" ht="39" customHeight="1" x14ac:dyDescent="0.3">
      <c r="A19" s="2051"/>
      <c r="B19" s="1430" t="s">
        <v>93</v>
      </c>
      <c r="C19" s="781">
        <v>143</v>
      </c>
      <c r="D19" s="781" t="s">
        <v>73</v>
      </c>
      <c r="E19" s="781">
        <v>8</v>
      </c>
      <c r="F19" s="781">
        <v>13</v>
      </c>
      <c r="G19" s="781">
        <v>14</v>
      </c>
      <c r="H19" s="781" t="s">
        <v>73</v>
      </c>
      <c r="I19" s="781">
        <v>5</v>
      </c>
      <c r="J19" s="781">
        <v>8</v>
      </c>
      <c r="K19" s="781">
        <v>68</v>
      </c>
      <c r="L19" s="781">
        <v>21</v>
      </c>
      <c r="M19" s="781">
        <v>4</v>
      </c>
      <c r="N19" s="781" t="s">
        <v>73</v>
      </c>
      <c r="O19" s="781" t="s">
        <v>73</v>
      </c>
      <c r="P19" s="1400">
        <v>2</v>
      </c>
      <c r="Q19" s="1092"/>
      <c r="R19" s="1092"/>
      <c r="S19" s="1092"/>
      <c r="T19" s="1428" t="s">
        <v>437</v>
      </c>
      <c r="U19" s="1092">
        <v>143</v>
      </c>
      <c r="V19" s="1092"/>
      <c r="W19" s="1092">
        <v>8</v>
      </c>
      <c r="X19" s="1092">
        <v>13</v>
      </c>
      <c r="Y19" s="1092">
        <v>14</v>
      </c>
      <c r="Z19" s="1092"/>
      <c r="AA19" s="1092">
        <v>5</v>
      </c>
      <c r="AB19" s="1092">
        <v>8</v>
      </c>
      <c r="AC19" s="1092">
        <v>68</v>
      </c>
      <c r="AD19" s="1092">
        <v>21</v>
      </c>
      <c r="AE19" s="1092">
        <v>4</v>
      </c>
      <c r="AF19" s="1092"/>
      <c r="AG19" s="1092"/>
      <c r="AH19" s="1092">
        <v>2</v>
      </c>
      <c r="AI19" s="1092"/>
      <c r="AJ19" s="1092"/>
      <c r="AK19" s="1092"/>
      <c r="AL19" s="1092"/>
      <c r="AM19" s="1092"/>
      <c r="AN19" s="1092"/>
      <c r="AO19" s="1092"/>
      <c r="AP19" s="1092"/>
      <c r="AQ19" s="1092"/>
      <c r="AR19" s="1092"/>
      <c r="AS19" s="1092"/>
      <c r="AT19" s="1092"/>
      <c r="AU19" s="1092"/>
    </row>
    <row r="20" spans="1:47" s="1426" customFormat="1" ht="39" customHeight="1" x14ac:dyDescent="0.3">
      <c r="A20" s="2049" t="s">
        <v>338</v>
      </c>
      <c r="B20" s="1424" t="s">
        <v>143</v>
      </c>
      <c r="C20" s="1425">
        <v>162</v>
      </c>
      <c r="D20" s="1425">
        <v>3</v>
      </c>
      <c r="E20" s="1425">
        <v>11</v>
      </c>
      <c r="F20" s="1425">
        <v>7</v>
      </c>
      <c r="G20" s="1425">
        <v>22</v>
      </c>
      <c r="H20" s="1425">
        <v>1</v>
      </c>
      <c r="I20" s="1425">
        <v>9</v>
      </c>
      <c r="J20" s="1425">
        <v>6</v>
      </c>
      <c r="K20" s="1425">
        <v>61</v>
      </c>
      <c r="L20" s="1425">
        <v>19</v>
      </c>
      <c r="M20" s="1425">
        <v>22</v>
      </c>
      <c r="N20" s="1425" t="s">
        <v>73</v>
      </c>
      <c r="O20" s="1425" t="s">
        <v>73</v>
      </c>
      <c r="P20" s="1399">
        <v>1</v>
      </c>
      <c r="Q20" s="1092"/>
      <c r="R20" s="1092"/>
      <c r="S20" s="1092"/>
      <c r="T20" s="1415" t="s">
        <v>338</v>
      </c>
      <c r="U20" s="1416">
        <v>162</v>
      </c>
      <c r="V20" s="1416">
        <v>3</v>
      </c>
      <c r="W20" s="1416">
        <v>11</v>
      </c>
      <c r="X20" s="1416">
        <v>7</v>
      </c>
      <c r="Y20" s="1416">
        <v>22</v>
      </c>
      <c r="Z20" s="1416">
        <v>1</v>
      </c>
      <c r="AA20" s="1416">
        <v>9</v>
      </c>
      <c r="AB20" s="1416">
        <v>6</v>
      </c>
      <c r="AC20" s="1416">
        <v>61</v>
      </c>
      <c r="AD20" s="1416">
        <v>19</v>
      </c>
      <c r="AE20" s="1416">
        <v>22</v>
      </c>
      <c r="AF20" s="1416"/>
      <c r="AG20" s="1416"/>
      <c r="AH20" s="1416">
        <v>1</v>
      </c>
      <c r="AI20" s="1416"/>
      <c r="AJ20" s="1416"/>
      <c r="AK20" s="1416"/>
      <c r="AL20" s="1416"/>
      <c r="AM20" s="1416"/>
      <c r="AN20" s="1416"/>
      <c r="AO20" s="1416"/>
      <c r="AP20" s="1416"/>
      <c r="AQ20" s="1416"/>
      <c r="AR20" s="1416"/>
      <c r="AS20" s="1416"/>
      <c r="AT20" s="1416"/>
      <c r="AU20" s="1416"/>
    </row>
    <row r="21" spans="1:47" s="1429" customFormat="1" ht="39" customHeight="1" x14ac:dyDescent="0.3">
      <c r="A21" s="2050"/>
      <c r="B21" s="1427" t="s">
        <v>144</v>
      </c>
      <c r="C21" s="778">
        <v>68</v>
      </c>
      <c r="D21" s="778">
        <v>1</v>
      </c>
      <c r="E21" s="778">
        <v>6</v>
      </c>
      <c r="F21" s="778">
        <v>1</v>
      </c>
      <c r="G21" s="778">
        <v>8</v>
      </c>
      <c r="H21" s="778" t="s">
        <v>73</v>
      </c>
      <c r="I21" s="778">
        <v>6</v>
      </c>
      <c r="J21" s="778">
        <v>2</v>
      </c>
      <c r="K21" s="778">
        <v>22</v>
      </c>
      <c r="L21" s="778">
        <v>10</v>
      </c>
      <c r="M21" s="778">
        <v>12</v>
      </c>
      <c r="N21" s="778" t="s">
        <v>73</v>
      </c>
      <c r="O21" s="778" t="s">
        <v>73</v>
      </c>
      <c r="P21" s="780" t="s">
        <v>73</v>
      </c>
      <c r="Q21" s="1092"/>
      <c r="R21" s="1092"/>
      <c r="S21" s="1092"/>
      <c r="T21" s="1428" t="s">
        <v>436</v>
      </c>
      <c r="U21" s="1092">
        <v>68</v>
      </c>
      <c r="V21" s="1092">
        <v>1</v>
      </c>
      <c r="W21" s="1092">
        <v>6</v>
      </c>
      <c r="X21" s="1092">
        <v>1</v>
      </c>
      <c r="Y21" s="1092">
        <v>8</v>
      </c>
      <c r="Z21" s="1092"/>
      <c r="AA21" s="1092">
        <v>6</v>
      </c>
      <c r="AB21" s="1092">
        <v>2</v>
      </c>
      <c r="AC21" s="1092">
        <v>22</v>
      </c>
      <c r="AD21" s="1092">
        <v>10</v>
      </c>
      <c r="AE21" s="1092">
        <v>12</v>
      </c>
      <c r="AF21" s="1092"/>
      <c r="AG21" s="1092"/>
      <c r="AH21" s="1092"/>
      <c r="AI21" s="1092"/>
      <c r="AJ21" s="1092"/>
      <c r="AK21" s="1092"/>
      <c r="AL21" s="1092"/>
      <c r="AM21" s="1092"/>
      <c r="AN21" s="1092"/>
      <c r="AO21" s="1092"/>
      <c r="AP21" s="1092"/>
      <c r="AQ21" s="1092"/>
      <c r="AR21" s="1092"/>
      <c r="AS21" s="1092"/>
      <c r="AT21" s="1092"/>
      <c r="AU21" s="1092"/>
    </row>
    <row r="22" spans="1:47" s="1431" customFormat="1" ht="39" customHeight="1" x14ac:dyDescent="0.3">
      <c r="A22" s="2051"/>
      <c r="B22" s="1430" t="s">
        <v>93</v>
      </c>
      <c r="C22" s="781">
        <v>94</v>
      </c>
      <c r="D22" s="781">
        <v>2</v>
      </c>
      <c r="E22" s="781">
        <v>5</v>
      </c>
      <c r="F22" s="781">
        <v>6</v>
      </c>
      <c r="G22" s="781">
        <v>14</v>
      </c>
      <c r="H22" s="781">
        <v>1</v>
      </c>
      <c r="I22" s="781">
        <v>3</v>
      </c>
      <c r="J22" s="781">
        <v>4</v>
      </c>
      <c r="K22" s="781">
        <v>39</v>
      </c>
      <c r="L22" s="781">
        <v>9</v>
      </c>
      <c r="M22" s="781">
        <v>10</v>
      </c>
      <c r="N22" s="781" t="s">
        <v>73</v>
      </c>
      <c r="O22" s="781" t="s">
        <v>73</v>
      </c>
      <c r="P22" s="1400">
        <v>1</v>
      </c>
      <c r="Q22" s="1092"/>
      <c r="R22" s="1092"/>
      <c r="S22" s="1092"/>
      <c r="T22" s="1428" t="s">
        <v>437</v>
      </c>
      <c r="U22" s="1092">
        <v>94</v>
      </c>
      <c r="V22" s="1092">
        <v>2</v>
      </c>
      <c r="W22" s="1092">
        <v>5</v>
      </c>
      <c r="X22" s="1092">
        <v>6</v>
      </c>
      <c r="Y22" s="1092">
        <v>14</v>
      </c>
      <c r="Z22" s="1092">
        <v>1</v>
      </c>
      <c r="AA22" s="1092">
        <v>3</v>
      </c>
      <c r="AB22" s="1092">
        <v>4</v>
      </c>
      <c r="AC22" s="1092">
        <v>39</v>
      </c>
      <c r="AD22" s="1092">
        <v>9</v>
      </c>
      <c r="AE22" s="1092">
        <v>10</v>
      </c>
      <c r="AF22" s="1092"/>
      <c r="AG22" s="1092"/>
      <c r="AH22" s="1092">
        <v>1</v>
      </c>
      <c r="AI22" s="1092"/>
      <c r="AJ22" s="1092"/>
      <c r="AK22" s="1092"/>
      <c r="AL22" s="1092"/>
      <c r="AM22" s="1092"/>
      <c r="AN22" s="1092"/>
      <c r="AO22" s="1092"/>
      <c r="AP22" s="1092"/>
      <c r="AQ22" s="1092"/>
      <c r="AR22" s="1092"/>
      <c r="AS22" s="1092"/>
      <c r="AT22" s="1092"/>
      <c r="AU22" s="1092"/>
    </row>
    <row r="23" spans="1:47" s="1426" customFormat="1" ht="39" customHeight="1" x14ac:dyDescent="0.3">
      <c r="A23" s="2052" t="s">
        <v>210</v>
      </c>
      <c r="B23" s="1424" t="s">
        <v>143</v>
      </c>
      <c r="C23" s="1425">
        <v>131</v>
      </c>
      <c r="D23" s="1425">
        <v>3</v>
      </c>
      <c r="E23" s="1425">
        <v>6</v>
      </c>
      <c r="F23" s="1425">
        <v>12</v>
      </c>
      <c r="G23" s="1425">
        <v>16</v>
      </c>
      <c r="H23" s="1425">
        <v>1</v>
      </c>
      <c r="I23" s="1425">
        <v>8</v>
      </c>
      <c r="J23" s="1425">
        <v>5</v>
      </c>
      <c r="K23" s="1425">
        <v>60</v>
      </c>
      <c r="L23" s="1425">
        <v>17</v>
      </c>
      <c r="M23" s="1425">
        <v>3</v>
      </c>
      <c r="N23" s="1425" t="s">
        <v>73</v>
      </c>
      <c r="O23" s="1425" t="s">
        <v>73</v>
      </c>
      <c r="P23" s="1399" t="s">
        <v>73</v>
      </c>
      <c r="Q23" s="1092"/>
      <c r="R23" s="1092"/>
      <c r="S23" s="1092"/>
      <c r="T23" s="1415" t="s">
        <v>210</v>
      </c>
      <c r="U23" s="1416">
        <v>131</v>
      </c>
      <c r="V23" s="1416">
        <v>3</v>
      </c>
      <c r="W23" s="1416">
        <v>6</v>
      </c>
      <c r="X23" s="1416">
        <v>12</v>
      </c>
      <c r="Y23" s="1416">
        <v>16</v>
      </c>
      <c r="Z23" s="1416">
        <v>1</v>
      </c>
      <c r="AA23" s="1416">
        <v>8</v>
      </c>
      <c r="AB23" s="1416">
        <v>5</v>
      </c>
      <c r="AC23" s="1416">
        <v>60</v>
      </c>
      <c r="AD23" s="1416">
        <v>17</v>
      </c>
      <c r="AE23" s="1416">
        <v>3</v>
      </c>
      <c r="AF23" s="1416"/>
      <c r="AG23" s="1416"/>
      <c r="AH23" s="1416"/>
      <c r="AI23" s="1416"/>
      <c r="AJ23" s="1416"/>
      <c r="AK23" s="1416"/>
      <c r="AL23" s="1416"/>
      <c r="AM23" s="1416"/>
      <c r="AN23" s="1416"/>
      <c r="AO23" s="1416"/>
      <c r="AP23" s="1416"/>
      <c r="AQ23" s="1416"/>
      <c r="AR23" s="1416"/>
      <c r="AS23" s="1416"/>
      <c r="AT23" s="1416"/>
      <c r="AU23" s="1416"/>
    </row>
    <row r="24" spans="1:47" s="1429" customFormat="1" ht="39" customHeight="1" x14ac:dyDescent="0.3">
      <c r="A24" s="2053"/>
      <c r="B24" s="1427" t="s">
        <v>144</v>
      </c>
      <c r="C24" s="778">
        <v>73</v>
      </c>
      <c r="D24" s="778">
        <v>1</v>
      </c>
      <c r="E24" s="778">
        <v>3</v>
      </c>
      <c r="F24" s="778">
        <v>6</v>
      </c>
      <c r="G24" s="778">
        <v>11</v>
      </c>
      <c r="H24" s="778">
        <v>1</v>
      </c>
      <c r="I24" s="778">
        <v>7</v>
      </c>
      <c r="J24" s="778">
        <v>1</v>
      </c>
      <c r="K24" s="778">
        <v>32</v>
      </c>
      <c r="L24" s="778">
        <v>9</v>
      </c>
      <c r="M24" s="778">
        <v>2</v>
      </c>
      <c r="N24" s="778" t="s">
        <v>73</v>
      </c>
      <c r="O24" s="778" t="s">
        <v>73</v>
      </c>
      <c r="P24" s="780" t="s">
        <v>73</v>
      </c>
      <c r="Q24" s="1092"/>
      <c r="R24" s="1092"/>
      <c r="S24" s="1092"/>
      <c r="T24" s="1428" t="s">
        <v>436</v>
      </c>
      <c r="U24" s="1092">
        <v>73</v>
      </c>
      <c r="V24" s="1092">
        <v>1</v>
      </c>
      <c r="W24" s="1092">
        <v>3</v>
      </c>
      <c r="X24" s="1092">
        <v>6</v>
      </c>
      <c r="Y24" s="1092">
        <v>11</v>
      </c>
      <c r="Z24" s="1092">
        <v>1</v>
      </c>
      <c r="AA24" s="1092">
        <v>7</v>
      </c>
      <c r="AB24" s="1092">
        <v>1</v>
      </c>
      <c r="AC24" s="1092">
        <v>32</v>
      </c>
      <c r="AD24" s="1092">
        <v>9</v>
      </c>
      <c r="AE24" s="1092">
        <v>2</v>
      </c>
      <c r="AF24" s="1092"/>
      <c r="AG24" s="1092"/>
      <c r="AH24" s="1092"/>
      <c r="AI24" s="1092"/>
      <c r="AJ24" s="1092"/>
      <c r="AK24" s="1092"/>
      <c r="AL24" s="1092"/>
      <c r="AM24" s="1092"/>
      <c r="AN24" s="1092"/>
      <c r="AO24" s="1092"/>
      <c r="AP24" s="1092"/>
      <c r="AQ24" s="1092"/>
      <c r="AR24" s="1092"/>
      <c r="AS24" s="1092"/>
      <c r="AT24" s="1092"/>
      <c r="AU24" s="1092"/>
    </row>
    <row r="25" spans="1:47" s="1431" customFormat="1" ht="39" customHeight="1" x14ac:dyDescent="0.3">
      <c r="A25" s="2054"/>
      <c r="B25" s="1430" t="s">
        <v>93</v>
      </c>
      <c r="C25" s="781">
        <v>58</v>
      </c>
      <c r="D25" s="781">
        <v>2</v>
      </c>
      <c r="E25" s="781">
        <v>3</v>
      </c>
      <c r="F25" s="781">
        <v>6</v>
      </c>
      <c r="G25" s="781">
        <v>5</v>
      </c>
      <c r="H25" s="781" t="s">
        <v>73</v>
      </c>
      <c r="I25" s="781">
        <v>1</v>
      </c>
      <c r="J25" s="781">
        <v>4</v>
      </c>
      <c r="K25" s="781">
        <v>28</v>
      </c>
      <c r="L25" s="781">
        <v>8</v>
      </c>
      <c r="M25" s="781">
        <v>1</v>
      </c>
      <c r="N25" s="781" t="s">
        <v>73</v>
      </c>
      <c r="O25" s="781" t="s">
        <v>73</v>
      </c>
      <c r="P25" s="1400" t="s">
        <v>73</v>
      </c>
      <c r="Q25" s="1092"/>
      <c r="R25" s="1092"/>
      <c r="S25" s="1092"/>
      <c r="T25" s="1428" t="s">
        <v>437</v>
      </c>
      <c r="U25" s="1092">
        <v>58</v>
      </c>
      <c r="V25" s="1092">
        <v>2</v>
      </c>
      <c r="W25" s="1092">
        <v>3</v>
      </c>
      <c r="X25" s="1092">
        <v>6</v>
      </c>
      <c r="Y25" s="1092">
        <v>5</v>
      </c>
      <c r="Z25" s="1092"/>
      <c r="AA25" s="1092">
        <v>1</v>
      </c>
      <c r="AB25" s="1092">
        <v>4</v>
      </c>
      <c r="AC25" s="1092">
        <v>28</v>
      </c>
      <c r="AD25" s="1092">
        <v>8</v>
      </c>
      <c r="AE25" s="1092">
        <v>1</v>
      </c>
      <c r="AF25" s="1092"/>
      <c r="AG25" s="1092"/>
      <c r="AH25" s="1092"/>
      <c r="AI25" s="1092"/>
      <c r="AJ25" s="1092"/>
      <c r="AK25" s="1092"/>
      <c r="AL25" s="1092"/>
      <c r="AM25" s="1092"/>
      <c r="AN25" s="1092"/>
      <c r="AO25" s="1092"/>
      <c r="AP25" s="1092"/>
      <c r="AQ25" s="1092"/>
      <c r="AR25" s="1092"/>
      <c r="AS25" s="1092"/>
      <c r="AT25" s="1092"/>
      <c r="AU25" s="1092"/>
    </row>
    <row r="26" spans="1:47" s="1426" customFormat="1" ht="39" customHeight="1" x14ac:dyDescent="0.3">
      <c r="A26" s="2052" t="s">
        <v>339</v>
      </c>
      <c r="B26" s="1424" t="s">
        <v>143</v>
      </c>
      <c r="C26" s="1425">
        <v>28</v>
      </c>
      <c r="D26" s="1425" t="s">
        <v>73</v>
      </c>
      <c r="E26" s="1425" t="s">
        <v>73</v>
      </c>
      <c r="F26" s="1425">
        <v>1</v>
      </c>
      <c r="G26" s="1425">
        <v>3</v>
      </c>
      <c r="H26" s="1425" t="s">
        <v>73</v>
      </c>
      <c r="I26" s="1425">
        <v>2</v>
      </c>
      <c r="J26" s="1425">
        <v>2</v>
      </c>
      <c r="K26" s="1425">
        <v>13</v>
      </c>
      <c r="L26" s="1425">
        <v>3</v>
      </c>
      <c r="M26" s="1425">
        <v>4</v>
      </c>
      <c r="N26" s="1425" t="s">
        <v>73</v>
      </c>
      <c r="O26" s="1425" t="s">
        <v>73</v>
      </c>
      <c r="P26" s="1399" t="s">
        <v>73</v>
      </c>
      <c r="Q26" s="1092"/>
      <c r="R26" s="1092"/>
      <c r="S26" s="1092"/>
      <c r="T26" s="1415" t="s">
        <v>339</v>
      </c>
      <c r="U26" s="1416">
        <v>28</v>
      </c>
      <c r="V26" s="1416"/>
      <c r="W26" s="1416"/>
      <c r="X26" s="1416">
        <v>1</v>
      </c>
      <c r="Y26" s="1416">
        <v>3</v>
      </c>
      <c r="Z26" s="1416"/>
      <c r="AA26" s="1416">
        <v>2</v>
      </c>
      <c r="AB26" s="1416">
        <v>2</v>
      </c>
      <c r="AC26" s="1416">
        <v>13</v>
      </c>
      <c r="AD26" s="1416">
        <v>3</v>
      </c>
      <c r="AE26" s="1416">
        <v>4</v>
      </c>
      <c r="AF26" s="1416"/>
      <c r="AG26" s="1416"/>
      <c r="AH26" s="1416"/>
      <c r="AI26" s="1416"/>
      <c r="AJ26" s="1416"/>
      <c r="AK26" s="1416"/>
      <c r="AL26" s="1416"/>
      <c r="AM26" s="1416"/>
      <c r="AN26" s="1416"/>
      <c r="AO26" s="1416"/>
      <c r="AP26" s="1416"/>
      <c r="AQ26" s="1416"/>
      <c r="AR26" s="1416"/>
      <c r="AS26" s="1416"/>
      <c r="AT26" s="1416"/>
      <c r="AU26" s="1416"/>
    </row>
    <row r="27" spans="1:47" s="1429" customFormat="1" ht="39" customHeight="1" x14ac:dyDescent="0.3">
      <c r="A27" s="2053"/>
      <c r="B27" s="1427" t="s">
        <v>144</v>
      </c>
      <c r="C27" s="778">
        <v>21</v>
      </c>
      <c r="D27" s="778" t="s">
        <v>73</v>
      </c>
      <c r="E27" s="778" t="s">
        <v>73</v>
      </c>
      <c r="F27" s="778">
        <v>1</v>
      </c>
      <c r="G27" s="778">
        <v>3</v>
      </c>
      <c r="H27" s="778" t="s">
        <v>73</v>
      </c>
      <c r="I27" s="778">
        <v>1</v>
      </c>
      <c r="J27" s="778">
        <v>2</v>
      </c>
      <c r="K27" s="778">
        <v>9</v>
      </c>
      <c r="L27" s="778">
        <v>1</v>
      </c>
      <c r="M27" s="778">
        <v>4</v>
      </c>
      <c r="N27" s="778" t="s">
        <v>73</v>
      </c>
      <c r="O27" s="778" t="s">
        <v>73</v>
      </c>
      <c r="P27" s="780" t="s">
        <v>73</v>
      </c>
      <c r="Q27" s="1092"/>
      <c r="R27" s="1092"/>
      <c r="S27" s="1092"/>
      <c r="T27" s="1428" t="s">
        <v>436</v>
      </c>
      <c r="U27" s="1092">
        <v>21</v>
      </c>
      <c r="V27" s="1092"/>
      <c r="W27" s="1092"/>
      <c r="X27" s="1092">
        <v>1</v>
      </c>
      <c r="Y27" s="1092">
        <v>3</v>
      </c>
      <c r="Z27" s="1092"/>
      <c r="AA27" s="1092">
        <v>1</v>
      </c>
      <c r="AB27" s="1092">
        <v>2</v>
      </c>
      <c r="AC27" s="1092">
        <v>9</v>
      </c>
      <c r="AD27" s="1092">
        <v>1</v>
      </c>
      <c r="AE27" s="1092">
        <v>4</v>
      </c>
      <c r="AF27" s="1092"/>
      <c r="AG27" s="1092"/>
      <c r="AH27" s="1092"/>
      <c r="AI27" s="1092"/>
      <c r="AJ27" s="1092"/>
      <c r="AK27" s="1092"/>
      <c r="AL27" s="1092"/>
      <c r="AM27" s="1092"/>
      <c r="AN27" s="1092"/>
      <c r="AO27" s="1092"/>
      <c r="AP27" s="1092"/>
      <c r="AQ27" s="1092"/>
      <c r="AR27" s="1092"/>
      <c r="AS27" s="1092"/>
      <c r="AT27" s="1092"/>
      <c r="AU27" s="1092"/>
    </row>
    <row r="28" spans="1:47" s="1431" customFormat="1" ht="39" customHeight="1" x14ac:dyDescent="0.3">
      <c r="A28" s="2054"/>
      <c r="B28" s="1430" t="s">
        <v>93</v>
      </c>
      <c r="C28" s="781">
        <v>7</v>
      </c>
      <c r="D28" s="781" t="s">
        <v>73</v>
      </c>
      <c r="E28" s="781" t="s">
        <v>73</v>
      </c>
      <c r="F28" s="781" t="s">
        <v>73</v>
      </c>
      <c r="G28" s="781" t="s">
        <v>73</v>
      </c>
      <c r="H28" s="781" t="s">
        <v>73</v>
      </c>
      <c r="I28" s="781">
        <v>1</v>
      </c>
      <c r="J28" s="781" t="s">
        <v>73</v>
      </c>
      <c r="K28" s="781">
        <v>4</v>
      </c>
      <c r="L28" s="781">
        <v>2</v>
      </c>
      <c r="M28" s="781" t="s">
        <v>73</v>
      </c>
      <c r="N28" s="781" t="s">
        <v>73</v>
      </c>
      <c r="O28" s="781" t="s">
        <v>73</v>
      </c>
      <c r="P28" s="1400" t="s">
        <v>73</v>
      </c>
      <c r="Q28" s="1092"/>
      <c r="R28" s="1092"/>
      <c r="S28" s="1092"/>
      <c r="T28" s="1428" t="s">
        <v>437</v>
      </c>
      <c r="U28" s="1092">
        <v>7</v>
      </c>
      <c r="V28" s="1092"/>
      <c r="W28" s="1092"/>
      <c r="X28" s="1092"/>
      <c r="Y28" s="1092"/>
      <c r="Z28" s="1092"/>
      <c r="AA28" s="1092">
        <v>1</v>
      </c>
      <c r="AB28" s="1092"/>
      <c r="AC28" s="1092">
        <v>4</v>
      </c>
      <c r="AD28" s="1092">
        <v>2</v>
      </c>
      <c r="AE28" s="1092"/>
      <c r="AF28" s="1092"/>
      <c r="AG28" s="1092"/>
      <c r="AH28" s="1092"/>
      <c r="AI28" s="1092"/>
      <c r="AJ28" s="1092"/>
      <c r="AK28" s="1092"/>
      <c r="AL28" s="1092"/>
      <c r="AM28" s="1092"/>
      <c r="AN28" s="1092"/>
      <c r="AO28" s="1092"/>
      <c r="AP28" s="1092"/>
      <c r="AQ28" s="1092"/>
      <c r="AR28" s="1092"/>
      <c r="AS28" s="1092"/>
      <c r="AT28" s="1092"/>
      <c r="AU28" s="1092"/>
    </row>
    <row r="29" spans="1:47" s="1426" customFormat="1" ht="39" customHeight="1" x14ac:dyDescent="0.3">
      <c r="A29" s="2049" t="s">
        <v>340</v>
      </c>
      <c r="B29" s="1424" t="s">
        <v>143</v>
      </c>
      <c r="C29" s="1425">
        <v>239</v>
      </c>
      <c r="D29" s="1425">
        <v>3</v>
      </c>
      <c r="E29" s="1425">
        <v>17</v>
      </c>
      <c r="F29" s="1425">
        <v>19</v>
      </c>
      <c r="G29" s="1425">
        <v>30</v>
      </c>
      <c r="H29" s="1425">
        <v>2</v>
      </c>
      <c r="I29" s="1425">
        <v>10</v>
      </c>
      <c r="J29" s="1425">
        <v>6</v>
      </c>
      <c r="K29" s="1425">
        <v>116</v>
      </c>
      <c r="L29" s="1425">
        <v>25</v>
      </c>
      <c r="M29" s="1425">
        <v>8</v>
      </c>
      <c r="N29" s="1425" t="s">
        <v>73</v>
      </c>
      <c r="O29" s="1425">
        <v>2</v>
      </c>
      <c r="P29" s="1399">
        <v>1</v>
      </c>
      <c r="Q29" s="1092"/>
      <c r="R29" s="1092"/>
      <c r="S29" s="1092"/>
      <c r="T29" s="1415" t="s">
        <v>340</v>
      </c>
      <c r="U29" s="1416">
        <v>239</v>
      </c>
      <c r="V29" s="1416">
        <v>3</v>
      </c>
      <c r="W29" s="1416">
        <v>17</v>
      </c>
      <c r="X29" s="1416">
        <v>19</v>
      </c>
      <c r="Y29" s="1416">
        <v>30</v>
      </c>
      <c r="Z29" s="1416">
        <v>2</v>
      </c>
      <c r="AA29" s="1416">
        <v>10</v>
      </c>
      <c r="AB29" s="1416">
        <v>6</v>
      </c>
      <c r="AC29" s="1416">
        <v>116</v>
      </c>
      <c r="AD29" s="1416">
        <v>25</v>
      </c>
      <c r="AE29" s="1416">
        <v>8</v>
      </c>
      <c r="AF29" s="1416"/>
      <c r="AG29" s="1416">
        <v>2</v>
      </c>
      <c r="AH29" s="1416">
        <v>1</v>
      </c>
      <c r="AI29" s="1416"/>
      <c r="AJ29" s="1416"/>
      <c r="AK29" s="1416"/>
      <c r="AL29" s="1416"/>
      <c r="AM29" s="1416"/>
      <c r="AN29" s="1416"/>
      <c r="AO29" s="1416"/>
      <c r="AP29" s="1416"/>
      <c r="AQ29" s="1416"/>
      <c r="AR29" s="1416"/>
      <c r="AS29" s="1416"/>
      <c r="AT29" s="1416"/>
      <c r="AU29" s="1416"/>
    </row>
    <row r="30" spans="1:47" s="1429" customFormat="1" ht="39" customHeight="1" x14ac:dyDescent="0.3">
      <c r="A30" s="2050"/>
      <c r="B30" s="1427" t="s">
        <v>144</v>
      </c>
      <c r="C30" s="778">
        <v>157</v>
      </c>
      <c r="D30" s="778">
        <v>2</v>
      </c>
      <c r="E30" s="778">
        <v>16</v>
      </c>
      <c r="F30" s="778">
        <v>14</v>
      </c>
      <c r="G30" s="778">
        <v>21</v>
      </c>
      <c r="H30" s="778">
        <v>2</v>
      </c>
      <c r="I30" s="778">
        <v>5</v>
      </c>
      <c r="J30" s="778">
        <v>4</v>
      </c>
      <c r="K30" s="778">
        <v>69</v>
      </c>
      <c r="L30" s="778">
        <v>17</v>
      </c>
      <c r="M30" s="778">
        <v>5</v>
      </c>
      <c r="N30" s="778" t="s">
        <v>73</v>
      </c>
      <c r="O30" s="778">
        <v>2</v>
      </c>
      <c r="P30" s="780" t="s">
        <v>73</v>
      </c>
      <c r="Q30" s="1092"/>
      <c r="R30" s="1092"/>
      <c r="S30" s="1092"/>
      <c r="T30" s="1428" t="s">
        <v>436</v>
      </c>
      <c r="U30" s="1092">
        <v>157</v>
      </c>
      <c r="V30" s="1092">
        <v>2</v>
      </c>
      <c r="W30" s="1092">
        <v>16</v>
      </c>
      <c r="X30" s="1092">
        <v>14</v>
      </c>
      <c r="Y30" s="1092">
        <v>21</v>
      </c>
      <c r="Z30" s="1092">
        <v>2</v>
      </c>
      <c r="AA30" s="1092">
        <v>5</v>
      </c>
      <c r="AB30" s="1092">
        <v>4</v>
      </c>
      <c r="AC30" s="1092">
        <v>69</v>
      </c>
      <c r="AD30" s="1092">
        <v>17</v>
      </c>
      <c r="AE30" s="1092">
        <v>5</v>
      </c>
      <c r="AF30" s="1092"/>
      <c r="AG30" s="1092">
        <v>2</v>
      </c>
      <c r="AH30" s="1092"/>
      <c r="AI30" s="1092"/>
      <c r="AJ30" s="1092"/>
      <c r="AK30" s="1092"/>
      <c r="AL30" s="1092"/>
      <c r="AM30" s="1092"/>
      <c r="AN30" s="1092"/>
      <c r="AO30" s="1092"/>
      <c r="AP30" s="1092"/>
      <c r="AQ30" s="1092"/>
      <c r="AR30" s="1092"/>
      <c r="AS30" s="1092"/>
      <c r="AT30" s="1092"/>
      <c r="AU30" s="1092"/>
    </row>
    <row r="31" spans="1:47" s="1431" customFormat="1" ht="39" customHeight="1" x14ac:dyDescent="0.3">
      <c r="A31" s="2051"/>
      <c r="B31" s="1430" t="s">
        <v>93</v>
      </c>
      <c r="C31" s="781">
        <v>82</v>
      </c>
      <c r="D31" s="781">
        <v>1</v>
      </c>
      <c r="E31" s="781">
        <v>1</v>
      </c>
      <c r="F31" s="781">
        <v>5</v>
      </c>
      <c r="G31" s="781">
        <v>9</v>
      </c>
      <c r="H31" s="781" t="s">
        <v>73</v>
      </c>
      <c r="I31" s="781">
        <v>5</v>
      </c>
      <c r="J31" s="781">
        <v>2</v>
      </c>
      <c r="K31" s="781">
        <v>47</v>
      </c>
      <c r="L31" s="781">
        <v>8</v>
      </c>
      <c r="M31" s="781">
        <v>3</v>
      </c>
      <c r="N31" s="781" t="s">
        <v>73</v>
      </c>
      <c r="O31" s="781" t="s">
        <v>73</v>
      </c>
      <c r="P31" s="1400">
        <v>1</v>
      </c>
      <c r="Q31" s="1092"/>
      <c r="R31" s="1092"/>
      <c r="S31" s="1092"/>
      <c r="T31" s="1428" t="s">
        <v>437</v>
      </c>
      <c r="U31" s="1092">
        <v>82</v>
      </c>
      <c r="V31" s="1092">
        <v>1</v>
      </c>
      <c r="W31" s="1092">
        <v>1</v>
      </c>
      <c r="X31" s="1092">
        <v>5</v>
      </c>
      <c r="Y31" s="1092">
        <v>9</v>
      </c>
      <c r="Z31" s="1092"/>
      <c r="AA31" s="1092">
        <v>5</v>
      </c>
      <c r="AB31" s="1092">
        <v>2</v>
      </c>
      <c r="AC31" s="1092">
        <v>47</v>
      </c>
      <c r="AD31" s="1092">
        <v>8</v>
      </c>
      <c r="AE31" s="1092">
        <v>3</v>
      </c>
      <c r="AF31" s="1092"/>
      <c r="AG31" s="1092"/>
      <c r="AH31" s="1092">
        <v>1</v>
      </c>
      <c r="AI31" s="1092"/>
      <c r="AJ31" s="1092"/>
      <c r="AK31" s="1092"/>
      <c r="AL31" s="1092"/>
      <c r="AM31" s="1092"/>
      <c r="AN31" s="1092"/>
      <c r="AO31" s="1092"/>
      <c r="AP31" s="1092"/>
      <c r="AQ31" s="1092"/>
      <c r="AR31" s="1092"/>
      <c r="AS31" s="1092"/>
      <c r="AT31" s="1092"/>
      <c r="AU31" s="1092"/>
    </row>
    <row r="32" spans="1:47" s="1426" customFormat="1" ht="39" customHeight="1" x14ac:dyDescent="0.3">
      <c r="A32" s="2049" t="s">
        <v>355</v>
      </c>
      <c r="B32" s="1424" t="s">
        <v>143</v>
      </c>
      <c r="C32" s="1425">
        <v>89</v>
      </c>
      <c r="D32" s="1425">
        <v>1</v>
      </c>
      <c r="E32" s="1425">
        <v>4</v>
      </c>
      <c r="F32" s="1425">
        <v>5</v>
      </c>
      <c r="G32" s="1425">
        <v>10</v>
      </c>
      <c r="H32" s="1425">
        <v>1</v>
      </c>
      <c r="I32" s="1425">
        <v>4</v>
      </c>
      <c r="J32" s="1425">
        <v>4</v>
      </c>
      <c r="K32" s="1425">
        <v>44</v>
      </c>
      <c r="L32" s="1425">
        <v>10</v>
      </c>
      <c r="M32" s="1425">
        <v>5</v>
      </c>
      <c r="N32" s="1425" t="s">
        <v>73</v>
      </c>
      <c r="O32" s="1425" t="s">
        <v>73</v>
      </c>
      <c r="P32" s="1399">
        <v>1</v>
      </c>
      <c r="Q32" s="1092"/>
      <c r="R32" s="1092"/>
      <c r="S32" s="1092"/>
      <c r="T32" s="1415" t="s">
        <v>438</v>
      </c>
      <c r="U32" s="1416">
        <v>30</v>
      </c>
      <c r="V32" s="1416">
        <v>1</v>
      </c>
      <c r="W32" s="1416">
        <v>3</v>
      </c>
      <c r="X32" s="1416">
        <v>2</v>
      </c>
      <c r="Y32" s="1416">
        <v>5</v>
      </c>
      <c r="Z32" s="1416"/>
      <c r="AA32" s="1416">
        <v>1</v>
      </c>
      <c r="AB32" s="1416">
        <v>1</v>
      </c>
      <c r="AC32" s="1416">
        <v>9</v>
      </c>
      <c r="AD32" s="1416">
        <v>5</v>
      </c>
      <c r="AE32" s="1416">
        <v>3</v>
      </c>
      <c r="AF32" s="1416"/>
      <c r="AG32" s="1416"/>
      <c r="AH32" s="1416"/>
      <c r="AI32" s="1416"/>
      <c r="AJ32" s="1416"/>
      <c r="AK32" s="1416"/>
      <c r="AL32" s="1416"/>
      <c r="AM32" s="1416"/>
      <c r="AN32" s="1416"/>
      <c r="AO32" s="1416"/>
      <c r="AP32" s="1416"/>
      <c r="AQ32" s="1416"/>
      <c r="AR32" s="1416"/>
      <c r="AS32" s="1416"/>
      <c r="AT32" s="1416"/>
      <c r="AU32" s="1416"/>
    </row>
    <row r="33" spans="1:47" s="1431" customFormat="1" ht="39" customHeight="1" x14ac:dyDescent="0.3">
      <c r="A33" s="2051"/>
      <c r="B33" s="1430" t="s">
        <v>93</v>
      </c>
      <c r="C33" s="781">
        <v>89</v>
      </c>
      <c r="D33" s="781">
        <v>1</v>
      </c>
      <c r="E33" s="781">
        <v>4</v>
      </c>
      <c r="F33" s="781">
        <v>5</v>
      </c>
      <c r="G33" s="781">
        <v>10</v>
      </c>
      <c r="H33" s="781">
        <v>1</v>
      </c>
      <c r="I33" s="781">
        <v>4</v>
      </c>
      <c r="J33" s="781">
        <v>4</v>
      </c>
      <c r="K33" s="781">
        <v>44</v>
      </c>
      <c r="L33" s="781">
        <v>10</v>
      </c>
      <c r="M33" s="781">
        <v>5</v>
      </c>
      <c r="N33" s="781" t="s">
        <v>73</v>
      </c>
      <c r="O33" s="781" t="s">
        <v>73</v>
      </c>
      <c r="P33" s="1400">
        <v>1</v>
      </c>
      <c r="Q33" s="1092"/>
      <c r="R33" s="1092"/>
      <c r="S33" s="1092"/>
      <c r="T33" s="1428" t="s">
        <v>436</v>
      </c>
      <c r="U33" s="1092">
        <v>19</v>
      </c>
      <c r="V33" s="1092">
        <v>1</v>
      </c>
      <c r="W33" s="1092"/>
      <c r="X33" s="1092">
        <v>2</v>
      </c>
      <c r="Y33" s="1092">
        <v>2</v>
      </c>
      <c r="Z33" s="1092"/>
      <c r="AA33" s="1092">
        <v>1</v>
      </c>
      <c r="AB33" s="1092">
        <v>1</v>
      </c>
      <c r="AC33" s="1092">
        <v>6</v>
      </c>
      <c r="AD33" s="1092">
        <v>3</v>
      </c>
      <c r="AE33" s="1092">
        <v>3</v>
      </c>
      <c r="AF33" s="1092"/>
      <c r="AG33" s="1092"/>
      <c r="AH33" s="1092"/>
      <c r="AI33" s="1092"/>
      <c r="AJ33" s="1092"/>
      <c r="AK33" s="1092"/>
      <c r="AL33" s="1092"/>
      <c r="AM33" s="1092"/>
      <c r="AN33" s="1092"/>
      <c r="AO33" s="1092"/>
      <c r="AP33" s="1092"/>
      <c r="AQ33" s="1092"/>
      <c r="AR33" s="1092"/>
      <c r="AS33" s="1092"/>
      <c r="AT33" s="1092"/>
      <c r="AU33" s="1092"/>
    </row>
    <row r="34" spans="1:47" s="1434" customFormat="1" ht="39" customHeight="1" x14ac:dyDescent="0.3">
      <c r="A34" s="2047" t="s">
        <v>342</v>
      </c>
      <c r="B34" s="1432" t="s">
        <v>143</v>
      </c>
      <c r="C34" s="1401">
        <v>144</v>
      </c>
      <c r="D34" s="1401">
        <v>5</v>
      </c>
      <c r="E34" s="1401">
        <v>10</v>
      </c>
      <c r="F34" s="1401">
        <v>8</v>
      </c>
      <c r="G34" s="1401">
        <v>27</v>
      </c>
      <c r="H34" s="1401">
        <v>2</v>
      </c>
      <c r="I34" s="1401">
        <v>6</v>
      </c>
      <c r="J34" s="1401">
        <v>5</v>
      </c>
      <c r="K34" s="1401">
        <v>53</v>
      </c>
      <c r="L34" s="1401">
        <v>19</v>
      </c>
      <c r="M34" s="1401">
        <v>7</v>
      </c>
      <c r="N34" s="1401" t="s">
        <v>73</v>
      </c>
      <c r="O34" s="1401" t="s">
        <v>73</v>
      </c>
      <c r="P34" s="1399">
        <v>2</v>
      </c>
      <c r="Q34" s="1092"/>
      <c r="R34" s="1092"/>
      <c r="S34" s="1092"/>
      <c r="T34" s="1415" t="s">
        <v>437</v>
      </c>
      <c r="U34" s="1416">
        <v>11</v>
      </c>
      <c r="V34" s="1416"/>
      <c r="W34" s="1416">
        <v>3</v>
      </c>
      <c r="X34" s="1416"/>
      <c r="Y34" s="1416">
        <v>3</v>
      </c>
      <c r="Z34" s="1416"/>
      <c r="AA34" s="1416"/>
      <c r="AB34" s="1416"/>
      <c r="AC34" s="1416">
        <v>3</v>
      </c>
      <c r="AD34" s="1416">
        <v>2</v>
      </c>
      <c r="AE34" s="1416"/>
      <c r="AF34" s="1416"/>
      <c r="AG34" s="1416"/>
      <c r="AH34" s="1416"/>
      <c r="AI34" s="1416"/>
      <c r="AJ34" s="1416"/>
      <c r="AK34" s="1416"/>
      <c r="AL34" s="1416"/>
      <c r="AM34" s="1416"/>
      <c r="AN34" s="1416"/>
      <c r="AO34" s="1416"/>
      <c r="AP34" s="1416"/>
      <c r="AQ34" s="1416"/>
      <c r="AR34" s="1416"/>
      <c r="AS34" s="1416"/>
      <c r="AT34" s="1416"/>
      <c r="AU34" s="1416"/>
    </row>
    <row r="35" spans="1:47" s="119" customFormat="1" ht="39" customHeight="1" x14ac:dyDescent="0.3">
      <c r="A35" s="2048"/>
      <c r="B35" s="1433" t="s">
        <v>93</v>
      </c>
      <c r="C35" s="1403">
        <v>144</v>
      </c>
      <c r="D35" s="1403">
        <v>5</v>
      </c>
      <c r="E35" s="1403">
        <v>10</v>
      </c>
      <c r="F35" s="1403">
        <v>8</v>
      </c>
      <c r="G35" s="1403">
        <v>27</v>
      </c>
      <c r="H35" s="1403">
        <v>2</v>
      </c>
      <c r="I35" s="1403">
        <v>6</v>
      </c>
      <c r="J35" s="1403">
        <v>5</v>
      </c>
      <c r="K35" s="1403">
        <v>53</v>
      </c>
      <c r="L35" s="1403">
        <v>19</v>
      </c>
      <c r="M35" s="1403">
        <v>7</v>
      </c>
      <c r="N35" s="1403" t="s">
        <v>73</v>
      </c>
      <c r="O35" s="1403" t="s">
        <v>73</v>
      </c>
      <c r="P35" s="1400">
        <v>2</v>
      </c>
      <c r="Q35" s="1092"/>
      <c r="R35" s="1092"/>
      <c r="S35" s="1092"/>
      <c r="T35" s="1415" t="s">
        <v>209</v>
      </c>
      <c r="U35" s="1416">
        <v>242</v>
      </c>
      <c r="V35" s="1416">
        <v>9</v>
      </c>
      <c r="W35" s="1416">
        <v>16</v>
      </c>
      <c r="X35" s="1416">
        <v>18</v>
      </c>
      <c r="Y35" s="1416">
        <v>27</v>
      </c>
      <c r="Z35" s="1416">
        <v>1</v>
      </c>
      <c r="AA35" s="1416">
        <v>10</v>
      </c>
      <c r="AB35" s="1416">
        <v>9</v>
      </c>
      <c r="AC35" s="1416">
        <v>105</v>
      </c>
      <c r="AD35" s="1416">
        <v>36</v>
      </c>
      <c r="AE35" s="1416">
        <v>9</v>
      </c>
      <c r="AF35" s="1416"/>
      <c r="AG35" s="1416">
        <v>2</v>
      </c>
      <c r="AH35" s="1416"/>
      <c r="AI35" s="1092"/>
      <c r="AJ35" s="1092"/>
      <c r="AK35" s="1092"/>
      <c r="AL35" s="1092"/>
      <c r="AM35" s="1092"/>
      <c r="AN35" s="1092"/>
      <c r="AO35" s="1092"/>
      <c r="AP35" s="1092"/>
      <c r="AQ35" s="1092"/>
      <c r="AR35" s="1092"/>
      <c r="AS35" s="1092"/>
      <c r="AT35" s="1092"/>
      <c r="AU35" s="1092"/>
    </row>
    <row r="36" spans="1:47" s="119" customFormat="1" ht="39" customHeight="1" x14ac:dyDescent="0.3">
      <c r="A36" s="1408"/>
      <c r="B36" s="1435"/>
      <c r="C36" s="1436"/>
      <c r="D36" s="1436"/>
      <c r="E36" s="1436"/>
      <c r="F36" s="1436"/>
      <c r="G36" s="1436"/>
      <c r="H36" s="1436"/>
      <c r="I36" s="1436"/>
      <c r="J36" s="1436"/>
      <c r="K36" s="1436"/>
      <c r="L36" s="1436"/>
      <c r="M36" s="1436"/>
      <c r="N36" s="1436"/>
      <c r="O36" s="1436"/>
      <c r="P36" s="1436"/>
      <c r="Q36" s="1092"/>
      <c r="R36" s="1092"/>
      <c r="S36" s="1092"/>
      <c r="T36" s="1415"/>
      <c r="U36" s="1416"/>
      <c r="V36" s="1416"/>
      <c r="W36" s="1416"/>
      <c r="X36" s="1416"/>
      <c r="Y36" s="1416"/>
      <c r="Z36" s="1416"/>
      <c r="AA36" s="1416"/>
      <c r="AB36" s="1416"/>
      <c r="AC36" s="1416"/>
      <c r="AD36" s="1416"/>
      <c r="AE36" s="1416"/>
      <c r="AF36" s="1416"/>
      <c r="AG36" s="1416"/>
      <c r="AH36" s="1416"/>
      <c r="AI36" s="1092"/>
      <c r="AJ36" s="1092"/>
      <c r="AK36" s="1092"/>
      <c r="AL36" s="1092"/>
      <c r="AM36" s="1092"/>
      <c r="AN36" s="1092"/>
      <c r="AO36" s="1092"/>
      <c r="AP36" s="1092"/>
      <c r="AQ36" s="1092"/>
      <c r="AR36" s="1092"/>
      <c r="AS36" s="1092"/>
      <c r="AT36" s="1092"/>
      <c r="AU36" s="1092"/>
    </row>
    <row r="37" spans="1:47" ht="67.5" customHeight="1" x14ac:dyDescent="0.3">
      <c r="A37" s="2037" t="s">
        <v>776</v>
      </c>
      <c r="B37" s="2037"/>
      <c r="C37" s="2037"/>
      <c r="D37" s="2037"/>
      <c r="E37" s="2037"/>
      <c r="F37" s="2037"/>
      <c r="G37" s="2037"/>
      <c r="H37" s="2037"/>
      <c r="I37" s="2037"/>
      <c r="J37" s="2037"/>
      <c r="K37" s="2037"/>
      <c r="L37" s="2037"/>
      <c r="M37" s="2037"/>
      <c r="N37" s="2037"/>
      <c r="O37" s="2037"/>
      <c r="P37" s="2037"/>
      <c r="Q37" s="1409"/>
      <c r="R37" s="1409"/>
      <c r="S37" s="1409"/>
    </row>
    <row r="38" spans="1:47" ht="15" customHeight="1" thickBot="1" x14ac:dyDescent="0.35">
      <c r="A38" s="2038"/>
      <c r="B38" s="2038"/>
      <c r="C38" s="2038"/>
      <c r="D38" s="2038"/>
      <c r="E38" s="2038"/>
      <c r="F38" s="2038"/>
      <c r="G38" s="2038"/>
      <c r="H38" s="2038"/>
      <c r="I38" s="2038"/>
      <c r="J38" s="2038"/>
      <c r="K38" s="2038"/>
      <c r="L38" s="2038"/>
      <c r="M38" s="2038"/>
      <c r="N38" s="2038"/>
      <c r="O38" s="2038"/>
      <c r="P38" s="2038"/>
      <c r="Q38" s="2038"/>
      <c r="R38" s="2038"/>
      <c r="S38" s="2038"/>
      <c r="T38" s="1411" t="s">
        <v>431</v>
      </c>
      <c r="U38" s="1411" t="s">
        <v>85</v>
      </c>
      <c r="V38" s="1411" t="s">
        <v>28</v>
      </c>
      <c r="W38" s="1411" t="s">
        <v>59</v>
      </c>
      <c r="X38" s="1411" t="s">
        <v>60</v>
      </c>
      <c r="Y38" s="1411" t="s">
        <v>61</v>
      </c>
      <c r="Z38" s="1411" t="s">
        <v>146</v>
      </c>
      <c r="AA38" s="1411" t="s">
        <v>36</v>
      </c>
      <c r="AB38" s="1411" t="s">
        <v>38</v>
      </c>
      <c r="AC38" s="1411" t="s">
        <v>147</v>
      </c>
      <c r="AD38" s="1411" t="s">
        <v>435</v>
      </c>
      <c r="AE38" s="1411" t="s">
        <v>40</v>
      </c>
      <c r="AF38" s="1411" t="s">
        <v>432</v>
      </c>
      <c r="AG38" s="1411" t="s">
        <v>433</v>
      </c>
      <c r="AH38" s="1411" t="s">
        <v>434</v>
      </c>
    </row>
    <row r="39" spans="1:47" s="119" customFormat="1" ht="45" customHeight="1" x14ac:dyDescent="0.3">
      <c r="A39" s="2039" t="s">
        <v>330</v>
      </c>
      <c r="B39" s="2041" t="s">
        <v>134</v>
      </c>
      <c r="C39" s="2043" t="s">
        <v>85</v>
      </c>
      <c r="D39" s="2045" t="s">
        <v>408</v>
      </c>
      <c r="E39" s="2045"/>
      <c r="F39" s="2045"/>
      <c r="G39" s="2045"/>
      <c r="H39" s="2045"/>
      <c r="I39" s="2045"/>
      <c r="J39" s="2045"/>
      <c r="K39" s="2045"/>
      <c r="L39" s="2045"/>
      <c r="M39" s="2045"/>
      <c r="N39" s="2045"/>
      <c r="O39" s="2045"/>
      <c r="P39" s="2046"/>
      <c r="Q39" s="1092"/>
      <c r="R39" s="1092"/>
      <c r="S39" s="1092"/>
      <c r="T39" s="1092"/>
      <c r="U39" s="1092"/>
      <c r="V39" s="1092"/>
      <c r="W39" s="1092"/>
      <c r="X39" s="1092"/>
      <c r="Y39" s="1092"/>
      <c r="Z39" s="1092"/>
      <c r="AA39" s="1092"/>
      <c r="AB39" s="1092"/>
      <c r="AC39" s="1092"/>
      <c r="AD39" s="1092"/>
      <c r="AE39" s="1092"/>
      <c r="AF39" s="1092"/>
      <c r="AG39" s="1092"/>
      <c r="AH39" s="1092"/>
      <c r="AI39" s="1092"/>
      <c r="AJ39" s="1092"/>
      <c r="AK39" s="1092"/>
      <c r="AL39" s="1092"/>
      <c r="AM39" s="1092"/>
      <c r="AN39" s="1092"/>
      <c r="AO39" s="1092"/>
      <c r="AP39" s="1092"/>
      <c r="AQ39" s="1092"/>
      <c r="AR39" s="1092"/>
      <c r="AS39" s="1092"/>
      <c r="AT39" s="1092"/>
      <c r="AU39" s="1092"/>
    </row>
    <row r="40" spans="1:47" s="119" customFormat="1" ht="81.75" customHeight="1" thickBot="1" x14ac:dyDescent="0.35">
      <c r="A40" s="2040"/>
      <c r="B40" s="2042"/>
      <c r="C40" s="2044"/>
      <c r="D40" s="1396" t="s">
        <v>96</v>
      </c>
      <c r="E40" s="618" t="s">
        <v>97</v>
      </c>
      <c r="F40" s="618" t="s">
        <v>98</v>
      </c>
      <c r="G40" s="618" t="s">
        <v>99</v>
      </c>
      <c r="H40" s="618" t="s">
        <v>100</v>
      </c>
      <c r="I40" s="618" t="s">
        <v>101</v>
      </c>
      <c r="J40" s="1396" t="s">
        <v>365</v>
      </c>
      <c r="K40" s="1396" t="s">
        <v>104</v>
      </c>
      <c r="L40" s="1396" t="s">
        <v>105</v>
      </c>
      <c r="M40" s="618" t="s">
        <v>106</v>
      </c>
      <c r="N40" s="1396" t="s">
        <v>107</v>
      </c>
      <c r="O40" s="1396" t="s">
        <v>366</v>
      </c>
      <c r="P40" s="619" t="s">
        <v>367</v>
      </c>
      <c r="Q40" s="1092"/>
      <c r="R40" s="1092"/>
      <c r="S40" s="1092"/>
      <c r="T40" s="1092"/>
      <c r="U40" s="1092"/>
      <c r="V40" s="1092"/>
      <c r="W40" s="1092"/>
      <c r="X40" s="1092"/>
      <c r="Y40" s="1092"/>
      <c r="Z40" s="1092"/>
      <c r="AA40" s="1092"/>
      <c r="AB40" s="1092"/>
      <c r="AC40" s="1092"/>
      <c r="AD40" s="1092"/>
      <c r="AE40" s="1092"/>
      <c r="AF40" s="1092"/>
      <c r="AG40" s="1092"/>
      <c r="AH40" s="1092"/>
      <c r="AI40" s="1092"/>
      <c r="AJ40" s="1092"/>
      <c r="AK40" s="1092"/>
      <c r="AL40" s="1092"/>
      <c r="AM40" s="1092"/>
      <c r="AN40" s="1092"/>
      <c r="AO40" s="1092"/>
      <c r="AP40" s="1092"/>
      <c r="AQ40" s="1092"/>
      <c r="AR40" s="1092"/>
      <c r="AS40" s="1092"/>
      <c r="AT40" s="1092"/>
      <c r="AU40" s="1092"/>
    </row>
    <row r="41" spans="1:47" s="1437" customFormat="1" ht="39" customHeight="1" x14ac:dyDescent="0.3">
      <c r="A41" s="2060" t="s">
        <v>343</v>
      </c>
      <c r="B41" s="1427" t="s">
        <v>143</v>
      </c>
      <c r="C41" s="778">
        <v>62</v>
      </c>
      <c r="D41" s="778">
        <v>2</v>
      </c>
      <c r="E41" s="778">
        <v>6</v>
      </c>
      <c r="F41" s="778">
        <v>2</v>
      </c>
      <c r="G41" s="778">
        <v>7</v>
      </c>
      <c r="H41" s="778" t="s">
        <v>73</v>
      </c>
      <c r="I41" s="778">
        <v>1</v>
      </c>
      <c r="J41" s="778">
        <v>1</v>
      </c>
      <c r="K41" s="778">
        <v>26</v>
      </c>
      <c r="L41" s="778">
        <v>12</v>
      </c>
      <c r="M41" s="778">
        <v>3</v>
      </c>
      <c r="N41" s="778" t="s">
        <v>73</v>
      </c>
      <c r="O41" s="778" t="s">
        <v>73</v>
      </c>
      <c r="P41" s="780">
        <v>2</v>
      </c>
      <c r="Q41" s="1092"/>
      <c r="R41" s="1092"/>
      <c r="S41" s="1092"/>
      <c r="T41" s="1415" t="s">
        <v>436</v>
      </c>
      <c r="U41" s="1416">
        <v>1</v>
      </c>
      <c r="V41" s="1416"/>
      <c r="W41" s="1416"/>
      <c r="X41" s="1416"/>
      <c r="Y41" s="1416"/>
      <c r="Z41" s="1416"/>
      <c r="AA41" s="1416"/>
      <c r="AB41" s="1416"/>
      <c r="AC41" s="1416"/>
      <c r="AD41" s="1416">
        <v>1</v>
      </c>
      <c r="AE41" s="1416"/>
      <c r="AF41" s="1416"/>
      <c r="AG41" s="1416"/>
      <c r="AH41" s="1416"/>
      <c r="AI41" s="1416"/>
      <c r="AJ41" s="1416"/>
      <c r="AK41" s="1416"/>
      <c r="AL41" s="1416"/>
      <c r="AM41" s="1416"/>
      <c r="AN41" s="1416"/>
      <c r="AO41" s="1416"/>
      <c r="AP41" s="1416"/>
      <c r="AQ41" s="1416"/>
      <c r="AR41" s="1416"/>
      <c r="AS41" s="1416"/>
      <c r="AT41" s="1416"/>
      <c r="AU41" s="1416"/>
    </row>
    <row r="42" spans="1:47" s="1431" customFormat="1" ht="39" customHeight="1" x14ac:dyDescent="0.3">
      <c r="A42" s="2054"/>
      <c r="B42" s="1430" t="s">
        <v>93</v>
      </c>
      <c r="C42" s="778">
        <v>62</v>
      </c>
      <c r="D42" s="778">
        <v>2</v>
      </c>
      <c r="E42" s="778">
        <v>6</v>
      </c>
      <c r="F42" s="778">
        <v>2</v>
      </c>
      <c r="G42" s="778">
        <v>7</v>
      </c>
      <c r="H42" s="778" t="s">
        <v>73</v>
      </c>
      <c r="I42" s="778">
        <v>1</v>
      </c>
      <c r="J42" s="778">
        <v>1</v>
      </c>
      <c r="K42" s="778">
        <v>26</v>
      </c>
      <c r="L42" s="778">
        <v>12</v>
      </c>
      <c r="M42" s="778">
        <v>3</v>
      </c>
      <c r="N42" s="778" t="s">
        <v>73</v>
      </c>
      <c r="O42" s="778" t="s">
        <v>73</v>
      </c>
      <c r="P42" s="780">
        <v>2</v>
      </c>
      <c r="Q42" s="1092"/>
      <c r="R42" s="1092"/>
      <c r="S42" s="1092"/>
      <c r="T42" s="1428" t="s">
        <v>437</v>
      </c>
      <c r="U42" s="1092">
        <v>241</v>
      </c>
      <c r="V42" s="1092">
        <v>9</v>
      </c>
      <c r="W42" s="1092">
        <v>16</v>
      </c>
      <c r="X42" s="1092">
        <v>18</v>
      </c>
      <c r="Y42" s="1092">
        <v>27</v>
      </c>
      <c r="Z42" s="1092">
        <v>1</v>
      </c>
      <c r="AA42" s="1092">
        <v>10</v>
      </c>
      <c r="AB42" s="1092">
        <v>9</v>
      </c>
      <c r="AC42" s="1092">
        <v>105</v>
      </c>
      <c r="AD42" s="1092">
        <v>35</v>
      </c>
      <c r="AE42" s="1092">
        <v>9</v>
      </c>
      <c r="AF42" s="1092"/>
      <c r="AG42" s="1092">
        <v>2</v>
      </c>
      <c r="AH42" s="1092"/>
      <c r="AI42" s="1092"/>
      <c r="AJ42" s="1092"/>
      <c r="AK42" s="1092"/>
      <c r="AL42" s="1092"/>
      <c r="AM42" s="1092"/>
      <c r="AN42" s="1092"/>
      <c r="AO42" s="1092"/>
      <c r="AP42" s="1092"/>
      <c r="AQ42" s="1092"/>
      <c r="AR42" s="1092"/>
      <c r="AS42" s="1092"/>
      <c r="AT42" s="1092"/>
      <c r="AU42" s="1092"/>
    </row>
    <row r="43" spans="1:47" s="1426" customFormat="1" ht="39" customHeight="1" x14ac:dyDescent="0.3">
      <c r="A43" s="2052" t="s">
        <v>209</v>
      </c>
      <c r="B43" s="1424" t="s">
        <v>143</v>
      </c>
      <c r="C43" s="1425">
        <v>242</v>
      </c>
      <c r="D43" s="1425">
        <v>9</v>
      </c>
      <c r="E43" s="1425">
        <v>16</v>
      </c>
      <c r="F43" s="1425">
        <v>18</v>
      </c>
      <c r="G43" s="1425">
        <v>27</v>
      </c>
      <c r="H43" s="1425">
        <v>1</v>
      </c>
      <c r="I43" s="1425">
        <v>10</v>
      </c>
      <c r="J43" s="1425">
        <v>9</v>
      </c>
      <c r="K43" s="1425">
        <v>105</v>
      </c>
      <c r="L43" s="1425">
        <v>36</v>
      </c>
      <c r="M43" s="1425">
        <v>9</v>
      </c>
      <c r="N43" s="1425" t="s">
        <v>73</v>
      </c>
      <c r="O43" s="1425">
        <v>2</v>
      </c>
      <c r="P43" s="1399" t="s">
        <v>73</v>
      </c>
      <c r="Q43" s="1092"/>
      <c r="R43" s="1092"/>
      <c r="S43" s="1092"/>
      <c r="T43" s="1415" t="s">
        <v>342</v>
      </c>
      <c r="U43" s="1416">
        <v>144</v>
      </c>
      <c r="V43" s="1416">
        <v>5</v>
      </c>
      <c r="W43" s="1416">
        <v>10</v>
      </c>
      <c r="X43" s="1416">
        <v>8</v>
      </c>
      <c r="Y43" s="1416">
        <v>27</v>
      </c>
      <c r="Z43" s="1416">
        <v>2</v>
      </c>
      <c r="AA43" s="1416">
        <v>6</v>
      </c>
      <c r="AB43" s="1416">
        <v>5</v>
      </c>
      <c r="AC43" s="1416">
        <v>53</v>
      </c>
      <c r="AD43" s="1416">
        <v>19</v>
      </c>
      <c r="AE43" s="1416">
        <v>7</v>
      </c>
      <c r="AF43" s="1416"/>
      <c r="AG43" s="1416"/>
      <c r="AH43" s="1416">
        <v>2</v>
      </c>
      <c r="AI43" s="1416"/>
      <c r="AJ43" s="1416"/>
      <c r="AK43" s="1416"/>
      <c r="AL43" s="1416"/>
      <c r="AM43" s="1416"/>
      <c r="AN43" s="1416"/>
      <c r="AO43" s="1416"/>
      <c r="AP43" s="1416"/>
      <c r="AQ43" s="1416"/>
      <c r="AR43" s="1416"/>
      <c r="AS43" s="1416"/>
      <c r="AT43" s="1416"/>
      <c r="AU43" s="1416"/>
    </row>
    <row r="44" spans="1:47" s="1429" customFormat="1" ht="39" customHeight="1" x14ac:dyDescent="0.3">
      <c r="A44" s="2053"/>
      <c r="B44" s="1427" t="s">
        <v>144</v>
      </c>
      <c r="C44" s="778">
        <v>1</v>
      </c>
      <c r="D44" s="778" t="s">
        <v>73</v>
      </c>
      <c r="E44" s="778" t="s">
        <v>73</v>
      </c>
      <c r="F44" s="778" t="s">
        <v>73</v>
      </c>
      <c r="G44" s="778" t="s">
        <v>73</v>
      </c>
      <c r="H44" s="778" t="s">
        <v>73</v>
      </c>
      <c r="I44" s="778" t="s">
        <v>73</v>
      </c>
      <c r="J44" s="778" t="s">
        <v>73</v>
      </c>
      <c r="K44" s="778" t="s">
        <v>73</v>
      </c>
      <c r="L44" s="778">
        <v>1</v>
      </c>
      <c r="M44" s="778" t="s">
        <v>73</v>
      </c>
      <c r="N44" s="778" t="s">
        <v>73</v>
      </c>
      <c r="O44" s="778" t="s">
        <v>73</v>
      </c>
      <c r="P44" s="780" t="s">
        <v>73</v>
      </c>
      <c r="Q44" s="1092"/>
      <c r="R44" s="1092"/>
      <c r="S44" s="1092"/>
      <c r="T44" s="1428" t="s">
        <v>437</v>
      </c>
      <c r="U44" s="1092">
        <v>144</v>
      </c>
      <c r="V44" s="1092">
        <v>5</v>
      </c>
      <c r="W44" s="1092">
        <v>10</v>
      </c>
      <c r="X44" s="1092">
        <v>8</v>
      </c>
      <c r="Y44" s="1092">
        <v>27</v>
      </c>
      <c r="Z44" s="1092">
        <v>2</v>
      </c>
      <c r="AA44" s="1092">
        <v>6</v>
      </c>
      <c r="AB44" s="1092">
        <v>5</v>
      </c>
      <c r="AC44" s="1092">
        <v>53</v>
      </c>
      <c r="AD44" s="1092">
        <v>19</v>
      </c>
      <c r="AE44" s="1092">
        <v>7</v>
      </c>
      <c r="AF44" s="1092"/>
      <c r="AG44" s="1092"/>
      <c r="AH44" s="1092">
        <v>2</v>
      </c>
      <c r="AI44" s="1092"/>
      <c r="AJ44" s="1092"/>
      <c r="AK44" s="1092"/>
      <c r="AL44" s="1092"/>
      <c r="AM44" s="1092"/>
      <c r="AN44" s="1092"/>
      <c r="AO44" s="1092"/>
      <c r="AP44" s="1092"/>
      <c r="AQ44" s="1092"/>
      <c r="AR44" s="1092"/>
      <c r="AS44" s="1092"/>
      <c r="AT44" s="1092"/>
      <c r="AU44" s="1092"/>
    </row>
    <row r="45" spans="1:47" s="1431" customFormat="1" ht="39" customHeight="1" x14ac:dyDescent="0.3">
      <c r="A45" s="2054"/>
      <c r="B45" s="1430" t="s">
        <v>93</v>
      </c>
      <c r="C45" s="781">
        <v>241</v>
      </c>
      <c r="D45" s="781">
        <v>9</v>
      </c>
      <c r="E45" s="781">
        <v>16</v>
      </c>
      <c r="F45" s="781">
        <v>18</v>
      </c>
      <c r="G45" s="781">
        <v>27</v>
      </c>
      <c r="H45" s="781">
        <v>1</v>
      </c>
      <c r="I45" s="781">
        <v>10</v>
      </c>
      <c r="J45" s="781">
        <v>9</v>
      </c>
      <c r="K45" s="781">
        <v>105</v>
      </c>
      <c r="L45" s="781">
        <v>35</v>
      </c>
      <c r="M45" s="781">
        <v>9</v>
      </c>
      <c r="N45" s="781" t="s">
        <v>73</v>
      </c>
      <c r="O45" s="781">
        <v>2</v>
      </c>
      <c r="P45" s="1400" t="s">
        <v>73</v>
      </c>
      <c r="Q45" s="1092"/>
      <c r="R45" s="1092"/>
      <c r="S45" s="1092"/>
      <c r="T45" s="1415" t="s">
        <v>341</v>
      </c>
      <c r="U45" s="1416">
        <v>89</v>
      </c>
      <c r="V45" s="1416">
        <v>1</v>
      </c>
      <c r="W45" s="1416">
        <v>4</v>
      </c>
      <c r="X45" s="1416">
        <v>5</v>
      </c>
      <c r="Y45" s="1416">
        <v>10</v>
      </c>
      <c r="Z45" s="1416">
        <v>1</v>
      </c>
      <c r="AA45" s="1416">
        <v>4</v>
      </c>
      <c r="AB45" s="1416">
        <v>4</v>
      </c>
      <c r="AC45" s="1416">
        <v>44</v>
      </c>
      <c r="AD45" s="1416">
        <v>10</v>
      </c>
      <c r="AE45" s="1416">
        <v>5</v>
      </c>
      <c r="AF45" s="1416"/>
      <c r="AG45" s="1416"/>
      <c r="AH45" s="1416">
        <v>1</v>
      </c>
      <c r="AI45" s="1092"/>
      <c r="AJ45" s="1092"/>
      <c r="AK45" s="1092"/>
      <c r="AL45" s="1092"/>
      <c r="AM45" s="1092"/>
      <c r="AN45" s="1092"/>
      <c r="AO45" s="1092"/>
      <c r="AP45" s="1092"/>
      <c r="AQ45" s="1092"/>
      <c r="AR45" s="1092"/>
      <c r="AS45" s="1092"/>
      <c r="AT45" s="1092"/>
      <c r="AU45" s="1092"/>
    </row>
    <row r="46" spans="1:47" s="1426" customFormat="1" ht="39" customHeight="1" x14ac:dyDescent="0.3">
      <c r="A46" s="2052" t="s">
        <v>344</v>
      </c>
      <c r="B46" s="1424" t="s">
        <v>143</v>
      </c>
      <c r="C46" s="778">
        <v>338</v>
      </c>
      <c r="D46" s="778">
        <v>14</v>
      </c>
      <c r="E46" s="778">
        <v>22</v>
      </c>
      <c r="F46" s="778">
        <v>32</v>
      </c>
      <c r="G46" s="778">
        <v>59</v>
      </c>
      <c r="H46" s="778">
        <v>2</v>
      </c>
      <c r="I46" s="778">
        <v>14</v>
      </c>
      <c r="J46" s="778">
        <v>14</v>
      </c>
      <c r="K46" s="778">
        <v>121</v>
      </c>
      <c r="L46" s="778">
        <v>41</v>
      </c>
      <c r="M46" s="778">
        <v>18</v>
      </c>
      <c r="N46" s="778" t="s">
        <v>73</v>
      </c>
      <c r="O46" s="778" t="s">
        <v>73</v>
      </c>
      <c r="P46" s="780">
        <v>1</v>
      </c>
      <c r="Q46" s="1092"/>
      <c r="R46" s="1092"/>
      <c r="S46" s="1092"/>
      <c r="T46" s="1415" t="s">
        <v>437</v>
      </c>
      <c r="U46" s="1416">
        <v>89</v>
      </c>
      <c r="V46" s="1416">
        <v>1</v>
      </c>
      <c r="W46" s="1416">
        <v>4</v>
      </c>
      <c r="X46" s="1416">
        <v>5</v>
      </c>
      <c r="Y46" s="1416">
        <v>10</v>
      </c>
      <c r="Z46" s="1416">
        <v>1</v>
      </c>
      <c r="AA46" s="1416">
        <v>4</v>
      </c>
      <c r="AB46" s="1416">
        <v>4</v>
      </c>
      <c r="AC46" s="1416">
        <v>44</v>
      </c>
      <c r="AD46" s="1416">
        <v>10</v>
      </c>
      <c r="AE46" s="1416">
        <v>5</v>
      </c>
      <c r="AF46" s="1416"/>
      <c r="AG46" s="1416"/>
      <c r="AH46" s="1416">
        <v>1</v>
      </c>
      <c r="AI46" s="1416"/>
      <c r="AJ46" s="1416"/>
      <c r="AK46" s="1416"/>
      <c r="AL46" s="1416"/>
      <c r="AM46" s="1416"/>
      <c r="AN46" s="1416"/>
      <c r="AO46" s="1416"/>
      <c r="AP46" s="1416"/>
      <c r="AQ46" s="1416"/>
      <c r="AR46" s="1416"/>
      <c r="AS46" s="1416"/>
      <c r="AT46" s="1416"/>
      <c r="AU46" s="1416"/>
    </row>
    <row r="47" spans="1:47" s="1437" customFormat="1" ht="39" customHeight="1" x14ac:dyDescent="0.3">
      <c r="A47" s="2053"/>
      <c r="B47" s="1427" t="s">
        <v>144</v>
      </c>
      <c r="C47" s="778">
        <v>338</v>
      </c>
      <c r="D47" s="778">
        <v>14</v>
      </c>
      <c r="E47" s="778">
        <v>22</v>
      </c>
      <c r="F47" s="778">
        <v>32</v>
      </c>
      <c r="G47" s="778">
        <v>59</v>
      </c>
      <c r="H47" s="778">
        <v>2</v>
      </c>
      <c r="I47" s="778">
        <v>14</v>
      </c>
      <c r="J47" s="778">
        <v>14</v>
      </c>
      <c r="K47" s="778">
        <v>121</v>
      </c>
      <c r="L47" s="778">
        <v>41</v>
      </c>
      <c r="M47" s="778">
        <v>18</v>
      </c>
      <c r="N47" s="778" t="s">
        <v>73</v>
      </c>
      <c r="O47" s="778" t="s">
        <v>73</v>
      </c>
      <c r="P47" s="780">
        <v>1</v>
      </c>
      <c r="Q47" s="1092"/>
      <c r="R47" s="1092"/>
      <c r="S47" s="1092"/>
      <c r="T47" s="1415"/>
      <c r="U47" s="1416"/>
      <c r="V47" s="1416"/>
      <c r="W47" s="1416"/>
      <c r="X47" s="1416"/>
      <c r="Y47" s="1416"/>
      <c r="Z47" s="1416"/>
      <c r="AA47" s="1416"/>
      <c r="AB47" s="1416"/>
      <c r="AC47" s="1416"/>
      <c r="AD47" s="1416"/>
      <c r="AE47" s="1416"/>
      <c r="AF47" s="1416"/>
      <c r="AG47" s="1416"/>
      <c r="AH47" s="1416"/>
      <c r="AI47" s="1416"/>
      <c r="AJ47" s="1416"/>
      <c r="AK47" s="1416"/>
      <c r="AL47" s="1416"/>
      <c r="AM47" s="1416"/>
      <c r="AN47" s="1416"/>
      <c r="AO47" s="1416"/>
      <c r="AP47" s="1416"/>
      <c r="AQ47" s="1416"/>
      <c r="AR47" s="1416"/>
      <c r="AS47" s="1416"/>
      <c r="AT47" s="1416"/>
      <c r="AU47" s="1416"/>
    </row>
    <row r="48" spans="1:47" s="1426" customFormat="1" ht="39" customHeight="1" x14ac:dyDescent="0.3">
      <c r="A48" s="2052" t="s">
        <v>356</v>
      </c>
      <c r="B48" s="1424" t="s">
        <v>143</v>
      </c>
      <c r="C48" s="1425">
        <v>24</v>
      </c>
      <c r="D48" s="1425">
        <v>1</v>
      </c>
      <c r="E48" s="1425">
        <v>1</v>
      </c>
      <c r="F48" s="1425">
        <v>3</v>
      </c>
      <c r="G48" s="1425">
        <v>5</v>
      </c>
      <c r="H48" s="1425" t="s">
        <v>73</v>
      </c>
      <c r="I48" s="1425">
        <v>1</v>
      </c>
      <c r="J48" s="1425">
        <v>1</v>
      </c>
      <c r="K48" s="1425">
        <v>10</v>
      </c>
      <c r="L48" s="1425">
        <v>2</v>
      </c>
      <c r="M48" s="1425" t="s">
        <v>73</v>
      </c>
      <c r="N48" s="1425" t="s">
        <v>73</v>
      </c>
      <c r="O48" s="1425" t="s">
        <v>73</v>
      </c>
      <c r="P48" s="1399" t="s">
        <v>73</v>
      </c>
      <c r="Q48" s="1092"/>
      <c r="R48" s="1092"/>
      <c r="S48" s="1092"/>
      <c r="T48" s="1415" t="s">
        <v>437</v>
      </c>
      <c r="U48" s="1416">
        <v>62</v>
      </c>
      <c r="V48" s="1416">
        <v>2</v>
      </c>
      <c r="W48" s="1416">
        <v>6</v>
      </c>
      <c r="X48" s="1416">
        <v>2</v>
      </c>
      <c r="Y48" s="1416">
        <v>7</v>
      </c>
      <c r="Z48" s="1416"/>
      <c r="AA48" s="1416">
        <v>1</v>
      </c>
      <c r="AB48" s="1416">
        <v>1</v>
      </c>
      <c r="AC48" s="1416">
        <v>26</v>
      </c>
      <c r="AD48" s="1416">
        <v>12</v>
      </c>
      <c r="AE48" s="1416">
        <v>3</v>
      </c>
      <c r="AF48" s="1416"/>
      <c r="AG48" s="1416"/>
      <c r="AH48" s="1416">
        <v>2</v>
      </c>
      <c r="AI48" s="1416"/>
      <c r="AJ48" s="1416"/>
      <c r="AK48" s="1416"/>
      <c r="AL48" s="1416"/>
      <c r="AM48" s="1416"/>
      <c r="AN48" s="1416"/>
      <c r="AO48" s="1416"/>
      <c r="AP48" s="1416"/>
      <c r="AQ48" s="1416"/>
      <c r="AR48" s="1416"/>
      <c r="AS48" s="1416"/>
      <c r="AT48" s="1416"/>
      <c r="AU48" s="1416"/>
    </row>
    <row r="49" spans="1:47" s="1429" customFormat="1" ht="39" customHeight="1" x14ac:dyDescent="0.3">
      <c r="A49" s="2053"/>
      <c r="B49" s="1427" t="s">
        <v>144</v>
      </c>
      <c r="C49" s="778">
        <v>18</v>
      </c>
      <c r="D49" s="778">
        <v>1</v>
      </c>
      <c r="E49" s="778" t="s">
        <v>73</v>
      </c>
      <c r="F49" s="778">
        <v>2</v>
      </c>
      <c r="G49" s="778">
        <v>5</v>
      </c>
      <c r="H49" s="778" t="s">
        <v>73</v>
      </c>
      <c r="I49" s="778">
        <v>1</v>
      </c>
      <c r="J49" s="778">
        <v>1</v>
      </c>
      <c r="K49" s="778">
        <v>7</v>
      </c>
      <c r="L49" s="778">
        <v>1</v>
      </c>
      <c r="M49" s="778" t="s">
        <v>73</v>
      </c>
      <c r="N49" s="778" t="s">
        <v>73</v>
      </c>
      <c r="O49" s="778" t="s">
        <v>73</v>
      </c>
      <c r="P49" s="780" t="s">
        <v>73</v>
      </c>
      <c r="Q49" s="1092"/>
      <c r="R49" s="1092"/>
      <c r="S49" s="1092"/>
      <c r="T49" s="1415" t="s">
        <v>344</v>
      </c>
      <c r="U49" s="1416">
        <v>338</v>
      </c>
      <c r="V49" s="1416">
        <v>14</v>
      </c>
      <c r="W49" s="1416">
        <v>22</v>
      </c>
      <c r="X49" s="1416">
        <v>32</v>
      </c>
      <c r="Y49" s="1416">
        <v>59</v>
      </c>
      <c r="Z49" s="1416">
        <v>2</v>
      </c>
      <c r="AA49" s="1416">
        <v>14</v>
      </c>
      <c r="AB49" s="1416">
        <v>14</v>
      </c>
      <c r="AC49" s="1416">
        <v>121</v>
      </c>
      <c r="AD49" s="1416">
        <v>41</v>
      </c>
      <c r="AE49" s="1416">
        <v>18</v>
      </c>
      <c r="AF49" s="1416"/>
      <c r="AG49" s="1416"/>
      <c r="AH49" s="1416">
        <v>1</v>
      </c>
      <c r="AI49" s="1092"/>
      <c r="AJ49" s="1092"/>
      <c r="AK49" s="1092"/>
      <c r="AL49" s="1092"/>
      <c r="AM49" s="1092"/>
      <c r="AN49" s="1092"/>
      <c r="AO49" s="1092"/>
      <c r="AP49" s="1092"/>
      <c r="AQ49" s="1092"/>
      <c r="AR49" s="1092"/>
      <c r="AS49" s="1092"/>
      <c r="AT49" s="1092"/>
      <c r="AU49" s="1092"/>
    </row>
    <row r="50" spans="1:47" s="1431" customFormat="1" ht="39" customHeight="1" x14ac:dyDescent="0.3">
      <c r="A50" s="2054"/>
      <c r="B50" s="1430" t="s">
        <v>93</v>
      </c>
      <c r="C50" s="781">
        <v>6</v>
      </c>
      <c r="D50" s="781" t="s">
        <v>73</v>
      </c>
      <c r="E50" s="781">
        <v>1</v>
      </c>
      <c r="F50" s="781">
        <v>1</v>
      </c>
      <c r="G50" s="781" t="s">
        <v>73</v>
      </c>
      <c r="H50" s="781" t="s">
        <v>73</v>
      </c>
      <c r="I50" s="781" t="s">
        <v>73</v>
      </c>
      <c r="J50" s="781" t="s">
        <v>73</v>
      </c>
      <c r="K50" s="781">
        <v>3</v>
      </c>
      <c r="L50" s="781">
        <v>1</v>
      </c>
      <c r="M50" s="781" t="s">
        <v>73</v>
      </c>
      <c r="N50" s="781" t="s">
        <v>73</v>
      </c>
      <c r="O50" s="781" t="s">
        <v>73</v>
      </c>
      <c r="P50" s="1400" t="s">
        <v>73</v>
      </c>
      <c r="Q50" s="1092"/>
      <c r="R50" s="1092"/>
      <c r="S50" s="1092"/>
      <c r="T50" s="1428" t="s">
        <v>436</v>
      </c>
      <c r="U50" s="1092">
        <v>338</v>
      </c>
      <c r="V50" s="1092">
        <v>14</v>
      </c>
      <c r="W50" s="1092">
        <v>22</v>
      </c>
      <c r="X50" s="1092">
        <v>32</v>
      </c>
      <c r="Y50" s="1092">
        <v>59</v>
      </c>
      <c r="Z50" s="1092">
        <v>2</v>
      </c>
      <c r="AA50" s="1092">
        <v>14</v>
      </c>
      <c r="AB50" s="1092">
        <v>14</v>
      </c>
      <c r="AC50" s="1092">
        <v>121</v>
      </c>
      <c r="AD50" s="1092">
        <v>41</v>
      </c>
      <c r="AE50" s="1092">
        <v>18</v>
      </c>
      <c r="AF50" s="1092"/>
      <c r="AG50" s="1092"/>
      <c r="AH50" s="1092">
        <v>1</v>
      </c>
      <c r="AI50" s="1092"/>
      <c r="AJ50" s="1092"/>
      <c r="AK50" s="1092"/>
      <c r="AL50" s="1092"/>
      <c r="AM50" s="1092"/>
      <c r="AN50" s="1092"/>
      <c r="AO50" s="1092"/>
      <c r="AP50" s="1092"/>
      <c r="AQ50" s="1092"/>
      <c r="AR50" s="1092"/>
      <c r="AS50" s="1092"/>
      <c r="AT50" s="1092"/>
      <c r="AU50" s="1092"/>
    </row>
    <row r="51" spans="1:47" s="1426" customFormat="1" ht="39" customHeight="1" x14ac:dyDescent="0.3">
      <c r="A51" s="2049" t="s">
        <v>357</v>
      </c>
      <c r="B51" s="1424" t="s">
        <v>143</v>
      </c>
      <c r="C51" s="778">
        <v>57</v>
      </c>
      <c r="D51" s="778">
        <v>2</v>
      </c>
      <c r="E51" s="778">
        <v>5</v>
      </c>
      <c r="F51" s="778" t="s">
        <v>73</v>
      </c>
      <c r="G51" s="778">
        <v>10</v>
      </c>
      <c r="H51" s="778">
        <v>1</v>
      </c>
      <c r="I51" s="778">
        <v>1</v>
      </c>
      <c r="J51" s="778">
        <v>5</v>
      </c>
      <c r="K51" s="778">
        <v>20</v>
      </c>
      <c r="L51" s="778">
        <v>8</v>
      </c>
      <c r="M51" s="778">
        <v>5</v>
      </c>
      <c r="N51" s="1425" t="s">
        <v>73</v>
      </c>
      <c r="O51" s="1425" t="s">
        <v>73</v>
      </c>
      <c r="P51" s="780" t="s">
        <v>73</v>
      </c>
      <c r="Q51" s="1092"/>
      <c r="R51" s="1092"/>
      <c r="S51" s="1092"/>
      <c r="T51" s="1415" t="s">
        <v>345</v>
      </c>
      <c r="U51" s="1416">
        <v>24</v>
      </c>
      <c r="V51" s="1416">
        <v>1</v>
      </c>
      <c r="W51" s="1416">
        <v>1</v>
      </c>
      <c r="X51" s="1416">
        <v>3</v>
      </c>
      <c r="Y51" s="1416">
        <v>5</v>
      </c>
      <c r="Z51" s="1416"/>
      <c r="AA51" s="1416">
        <v>1</v>
      </c>
      <c r="AB51" s="1416">
        <v>1</v>
      </c>
      <c r="AC51" s="1416">
        <v>10</v>
      </c>
      <c r="AD51" s="1416">
        <v>2</v>
      </c>
      <c r="AE51" s="1416"/>
      <c r="AF51" s="1416"/>
      <c r="AG51" s="1416"/>
      <c r="AH51" s="1416"/>
      <c r="AI51" s="1416"/>
      <c r="AJ51" s="1416"/>
      <c r="AK51" s="1416"/>
      <c r="AL51" s="1416"/>
      <c r="AM51" s="1416"/>
      <c r="AN51" s="1416"/>
      <c r="AO51" s="1416"/>
      <c r="AP51" s="1416"/>
      <c r="AQ51" s="1416"/>
      <c r="AR51" s="1416"/>
      <c r="AS51" s="1416"/>
      <c r="AT51" s="1416"/>
      <c r="AU51" s="1416"/>
    </row>
    <row r="52" spans="1:47" s="1429" customFormat="1" ht="39" customHeight="1" x14ac:dyDescent="0.3">
      <c r="A52" s="2050"/>
      <c r="B52" s="1427" t="s">
        <v>144</v>
      </c>
      <c r="C52" s="778">
        <v>29</v>
      </c>
      <c r="D52" s="778">
        <v>1</v>
      </c>
      <c r="E52" s="778">
        <v>4</v>
      </c>
      <c r="F52" s="778" t="s">
        <v>73</v>
      </c>
      <c r="G52" s="778">
        <v>8</v>
      </c>
      <c r="H52" s="778">
        <v>1</v>
      </c>
      <c r="I52" s="778" t="s">
        <v>73</v>
      </c>
      <c r="J52" s="778" t="s">
        <v>73</v>
      </c>
      <c r="K52" s="778">
        <v>6</v>
      </c>
      <c r="L52" s="778">
        <v>4</v>
      </c>
      <c r="M52" s="778">
        <v>5</v>
      </c>
      <c r="N52" s="778" t="s">
        <v>73</v>
      </c>
      <c r="O52" s="778" t="s">
        <v>73</v>
      </c>
      <c r="P52" s="780" t="s">
        <v>73</v>
      </c>
      <c r="Q52" s="1092"/>
      <c r="R52" s="1092"/>
      <c r="S52" s="1092"/>
      <c r="T52" s="1428" t="s">
        <v>436</v>
      </c>
      <c r="U52" s="1092">
        <v>18</v>
      </c>
      <c r="V52" s="1092">
        <v>1</v>
      </c>
      <c r="W52" s="1092"/>
      <c r="X52" s="1092">
        <v>2</v>
      </c>
      <c r="Y52" s="1092">
        <v>5</v>
      </c>
      <c r="Z52" s="1092"/>
      <c r="AA52" s="1092">
        <v>1</v>
      </c>
      <c r="AB52" s="1092">
        <v>1</v>
      </c>
      <c r="AC52" s="1092">
        <v>7</v>
      </c>
      <c r="AD52" s="1092">
        <v>1</v>
      </c>
      <c r="AE52" s="1092"/>
      <c r="AF52" s="1092"/>
      <c r="AG52" s="1092"/>
      <c r="AH52" s="1092"/>
      <c r="AI52" s="1092"/>
      <c r="AJ52" s="1092"/>
      <c r="AK52" s="1092"/>
      <c r="AL52" s="1092"/>
      <c r="AM52" s="1092"/>
      <c r="AN52" s="1092"/>
      <c r="AO52" s="1092"/>
      <c r="AP52" s="1092"/>
      <c r="AQ52" s="1092"/>
      <c r="AR52" s="1092"/>
      <c r="AS52" s="1092"/>
      <c r="AT52" s="1092"/>
      <c r="AU52" s="1092"/>
    </row>
    <row r="53" spans="1:47" s="1431" customFormat="1" ht="39" customHeight="1" x14ac:dyDescent="0.3">
      <c r="A53" s="2051"/>
      <c r="B53" s="1430" t="s">
        <v>93</v>
      </c>
      <c r="C53" s="778">
        <v>28</v>
      </c>
      <c r="D53" s="778">
        <v>1</v>
      </c>
      <c r="E53" s="778">
        <v>1</v>
      </c>
      <c r="F53" s="778" t="s">
        <v>73</v>
      </c>
      <c r="G53" s="778">
        <v>2</v>
      </c>
      <c r="H53" s="778" t="s">
        <v>73</v>
      </c>
      <c r="I53" s="778">
        <v>1</v>
      </c>
      <c r="J53" s="778">
        <v>5</v>
      </c>
      <c r="K53" s="778">
        <v>14</v>
      </c>
      <c r="L53" s="778">
        <v>4</v>
      </c>
      <c r="M53" s="778" t="s">
        <v>73</v>
      </c>
      <c r="N53" s="781" t="s">
        <v>73</v>
      </c>
      <c r="O53" s="781" t="s">
        <v>73</v>
      </c>
      <c r="P53" s="780" t="s">
        <v>73</v>
      </c>
      <c r="Q53" s="1092"/>
      <c r="R53" s="1092"/>
      <c r="S53" s="1092"/>
      <c r="T53" s="1428" t="s">
        <v>437</v>
      </c>
      <c r="U53" s="1092">
        <v>6</v>
      </c>
      <c r="V53" s="1092"/>
      <c r="W53" s="1092">
        <v>1</v>
      </c>
      <c r="X53" s="1092">
        <v>1</v>
      </c>
      <c r="Y53" s="1092"/>
      <c r="Z53" s="1092"/>
      <c r="AA53" s="1092"/>
      <c r="AB53" s="1092"/>
      <c r="AC53" s="1092">
        <v>3</v>
      </c>
      <c r="AD53" s="1092">
        <v>1</v>
      </c>
      <c r="AE53" s="1092"/>
      <c r="AF53" s="1092"/>
      <c r="AG53" s="1092"/>
      <c r="AH53" s="1092"/>
      <c r="AI53" s="1092"/>
      <c r="AJ53" s="1092"/>
      <c r="AK53" s="1092"/>
      <c r="AL53" s="1092"/>
      <c r="AM53" s="1092"/>
      <c r="AN53" s="1092"/>
      <c r="AO53" s="1092"/>
      <c r="AP53" s="1092"/>
      <c r="AQ53" s="1092"/>
      <c r="AR53" s="1092"/>
      <c r="AS53" s="1092"/>
      <c r="AT53" s="1092"/>
      <c r="AU53" s="1092"/>
    </row>
    <row r="54" spans="1:47" s="1426" customFormat="1" ht="39" customHeight="1" x14ac:dyDescent="0.3">
      <c r="A54" s="2052" t="s">
        <v>198</v>
      </c>
      <c r="B54" s="1424" t="s">
        <v>143</v>
      </c>
      <c r="C54" s="1425">
        <v>162</v>
      </c>
      <c r="D54" s="1425">
        <v>10</v>
      </c>
      <c r="E54" s="1425">
        <v>11</v>
      </c>
      <c r="F54" s="1425">
        <v>11</v>
      </c>
      <c r="G54" s="1425">
        <v>25</v>
      </c>
      <c r="H54" s="1425">
        <v>3</v>
      </c>
      <c r="I54" s="1425">
        <v>7</v>
      </c>
      <c r="J54" s="1425">
        <v>6</v>
      </c>
      <c r="K54" s="1425">
        <v>55</v>
      </c>
      <c r="L54" s="1425">
        <v>19</v>
      </c>
      <c r="M54" s="1425">
        <v>8</v>
      </c>
      <c r="N54" s="1425" t="s">
        <v>73</v>
      </c>
      <c r="O54" s="1425" t="s">
        <v>73</v>
      </c>
      <c r="P54" s="1399">
        <v>7</v>
      </c>
      <c r="Q54" s="1092"/>
      <c r="R54" s="1092"/>
      <c r="S54" s="1092"/>
      <c r="T54" s="1415" t="s">
        <v>346</v>
      </c>
      <c r="U54" s="1416">
        <v>57</v>
      </c>
      <c r="V54" s="1416">
        <v>2</v>
      </c>
      <c r="W54" s="1416">
        <v>5</v>
      </c>
      <c r="X54" s="1416"/>
      <c r="Y54" s="1416">
        <v>10</v>
      </c>
      <c r="Z54" s="1416">
        <v>1</v>
      </c>
      <c r="AA54" s="1416">
        <v>1</v>
      </c>
      <c r="AB54" s="1416">
        <v>5</v>
      </c>
      <c r="AC54" s="1416">
        <v>20</v>
      </c>
      <c r="AD54" s="1416">
        <v>8</v>
      </c>
      <c r="AE54" s="1416">
        <v>5</v>
      </c>
      <c r="AF54" s="1416"/>
      <c r="AG54" s="1416"/>
      <c r="AH54" s="1416"/>
      <c r="AI54" s="1416"/>
      <c r="AJ54" s="1416"/>
      <c r="AK54" s="1416"/>
      <c r="AL54" s="1416"/>
      <c r="AM54" s="1416"/>
      <c r="AN54" s="1416"/>
      <c r="AO54" s="1416"/>
      <c r="AP54" s="1416"/>
      <c r="AQ54" s="1416"/>
      <c r="AR54" s="1416"/>
      <c r="AS54" s="1416"/>
      <c r="AT54" s="1416"/>
      <c r="AU54" s="1416"/>
    </row>
    <row r="55" spans="1:47" s="1429" customFormat="1" ht="39" customHeight="1" x14ac:dyDescent="0.3">
      <c r="A55" s="2053"/>
      <c r="B55" s="1427" t="s">
        <v>144</v>
      </c>
      <c r="C55" s="778">
        <v>93</v>
      </c>
      <c r="D55" s="778">
        <v>2</v>
      </c>
      <c r="E55" s="778">
        <v>6</v>
      </c>
      <c r="F55" s="778">
        <v>4</v>
      </c>
      <c r="G55" s="778">
        <v>20</v>
      </c>
      <c r="H55" s="778">
        <v>2</v>
      </c>
      <c r="I55" s="778">
        <v>4</v>
      </c>
      <c r="J55" s="778">
        <v>1</v>
      </c>
      <c r="K55" s="778">
        <v>31</v>
      </c>
      <c r="L55" s="778">
        <v>14</v>
      </c>
      <c r="M55" s="778">
        <v>6</v>
      </c>
      <c r="N55" s="778" t="s">
        <v>73</v>
      </c>
      <c r="O55" s="778" t="s">
        <v>73</v>
      </c>
      <c r="P55" s="780">
        <v>3</v>
      </c>
      <c r="Q55" s="1092"/>
      <c r="R55" s="1092"/>
      <c r="S55" s="1092"/>
      <c r="T55" s="1428" t="s">
        <v>436</v>
      </c>
      <c r="U55" s="1092">
        <v>29</v>
      </c>
      <c r="V55" s="1092">
        <v>1</v>
      </c>
      <c r="W55" s="1092">
        <v>4</v>
      </c>
      <c r="X55" s="1092"/>
      <c r="Y55" s="1092">
        <v>8</v>
      </c>
      <c r="Z55" s="1092">
        <v>1</v>
      </c>
      <c r="AA55" s="1092"/>
      <c r="AB55" s="1092"/>
      <c r="AC55" s="1092">
        <v>6</v>
      </c>
      <c r="AD55" s="1092">
        <v>4</v>
      </c>
      <c r="AE55" s="1092">
        <v>5</v>
      </c>
      <c r="AF55" s="1092"/>
      <c r="AG55" s="1092"/>
      <c r="AH55" s="1092"/>
      <c r="AI55" s="1092"/>
      <c r="AJ55" s="1092"/>
      <c r="AK55" s="1092"/>
      <c r="AL55" s="1092"/>
      <c r="AM55" s="1092"/>
      <c r="AN55" s="1092"/>
      <c r="AO55" s="1092"/>
      <c r="AP55" s="1092"/>
      <c r="AQ55" s="1092"/>
      <c r="AR55" s="1092"/>
      <c r="AS55" s="1092"/>
      <c r="AT55" s="1092"/>
      <c r="AU55" s="1092"/>
    </row>
    <row r="56" spans="1:47" s="1431" customFormat="1" ht="39" customHeight="1" x14ac:dyDescent="0.3">
      <c r="A56" s="2054"/>
      <c r="B56" s="1430" t="s">
        <v>93</v>
      </c>
      <c r="C56" s="781">
        <v>69</v>
      </c>
      <c r="D56" s="781">
        <v>8</v>
      </c>
      <c r="E56" s="781">
        <v>5</v>
      </c>
      <c r="F56" s="781">
        <v>7</v>
      </c>
      <c r="G56" s="781">
        <v>5</v>
      </c>
      <c r="H56" s="781">
        <v>1</v>
      </c>
      <c r="I56" s="781">
        <v>3</v>
      </c>
      <c r="J56" s="781">
        <v>5</v>
      </c>
      <c r="K56" s="781">
        <v>24</v>
      </c>
      <c r="L56" s="781">
        <v>5</v>
      </c>
      <c r="M56" s="781">
        <v>2</v>
      </c>
      <c r="N56" s="781" t="s">
        <v>73</v>
      </c>
      <c r="O56" s="781" t="s">
        <v>73</v>
      </c>
      <c r="P56" s="1400">
        <v>4</v>
      </c>
      <c r="Q56" s="1092"/>
      <c r="R56" s="1092"/>
      <c r="S56" s="1092"/>
      <c r="T56" s="1428" t="s">
        <v>437</v>
      </c>
      <c r="U56" s="1092">
        <v>28</v>
      </c>
      <c r="V56" s="1092">
        <v>1</v>
      </c>
      <c r="W56" s="1092">
        <v>1</v>
      </c>
      <c r="X56" s="1092"/>
      <c r="Y56" s="1092">
        <v>2</v>
      </c>
      <c r="Z56" s="1092"/>
      <c r="AA56" s="1092">
        <v>1</v>
      </c>
      <c r="AB56" s="1092">
        <v>5</v>
      </c>
      <c r="AC56" s="1092">
        <v>14</v>
      </c>
      <c r="AD56" s="1092">
        <v>4</v>
      </c>
      <c r="AE56" s="1092"/>
      <c r="AF56" s="1092"/>
      <c r="AG56" s="1092"/>
      <c r="AH56" s="1092"/>
      <c r="AI56" s="1092"/>
      <c r="AJ56" s="1092"/>
      <c r="AK56" s="1092"/>
      <c r="AL56" s="1092"/>
      <c r="AM56" s="1092"/>
      <c r="AN56" s="1092"/>
      <c r="AO56" s="1092"/>
      <c r="AP56" s="1092"/>
      <c r="AQ56" s="1092"/>
      <c r="AR56" s="1092"/>
      <c r="AS56" s="1092"/>
      <c r="AT56" s="1092"/>
      <c r="AU56" s="1092"/>
    </row>
    <row r="57" spans="1:47" s="1426" customFormat="1" ht="39" customHeight="1" x14ac:dyDescent="0.3">
      <c r="A57" s="2052" t="s">
        <v>200</v>
      </c>
      <c r="B57" s="1424" t="s">
        <v>143</v>
      </c>
      <c r="C57" s="778">
        <v>89</v>
      </c>
      <c r="D57" s="778">
        <v>2</v>
      </c>
      <c r="E57" s="778">
        <v>6</v>
      </c>
      <c r="F57" s="778">
        <v>2</v>
      </c>
      <c r="G57" s="778">
        <v>15</v>
      </c>
      <c r="H57" s="778">
        <v>2</v>
      </c>
      <c r="I57" s="778">
        <v>7</v>
      </c>
      <c r="J57" s="778">
        <v>3</v>
      </c>
      <c r="K57" s="778">
        <v>33</v>
      </c>
      <c r="L57" s="778">
        <v>10</v>
      </c>
      <c r="M57" s="778">
        <v>7</v>
      </c>
      <c r="N57" s="778" t="s">
        <v>73</v>
      </c>
      <c r="O57" s="778" t="s">
        <v>73</v>
      </c>
      <c r="P57" s="780">
        <v>2</v>
      </c>
      <c r="Q57" s="1092"/>
      <c r="R57" s="1092"/>
      <c r="S57" s="1092"/>
      <c r="T57" s="1415" t="s">
        <v>200</v>
      </c>
      <c r="U57" s="1416">
        <v>89</v>
      </c>
      <c r="V57" s="1416">
        <v>2</v>
      </c>
      <c r="W57" s="1416">
        <v>6</v>
      </c>
      <c r="X57" s="1416">
        <v>2</v>
      </c>
      <c r="Y57" s="1416">
        <v>15</v>
      </c>
      <c r="Z57" s="1416">
        <v>2</v>
      </c>
      <c r="AA57" s="1416">
        <v>7</v>
      </c>
      <c r="AB57" s="1416">
        <v>3</v>
      </c>
      <c r="AC57" s="1416">
        <v>33</v>
      </c>
      <c r="AD57" s="1416">
        <v>10</v>
      </c>
      <c r="AE57" s="1416">
        <v>7</v>
      </c>
      <c r="AF57" s="1416"/>
      <c r="AG57" s="1416"/>
      <c r="AH57" s="1416">
        <v>2</v>
      </c>
      <c r="AI57" s="1416"/>
      <c r="AJ57" s="1416"/>
      <c r="AK57" s="1416"/>
      <c r="AL57" s="1416"/>
      <c r="AM57" s="1416"/>
      <c r="AN57" s="1416"/>
      <c r="AO57" s="1416"/>
      <c r="AP57" s="1416"/>
      <c r="AQ57" s="1416"/>
      <c r="AR57" s="1416"/>
      <c r="AS57" s="1416"/>
      <c r="AT57" s="1416"/>
      <c r="AU57" s="1416"/>
    </row>
    <row r="58" spans="1:47" s="1429" customFormat="1" ht="39" customHeight="1" x14ac:dyDescent="0.3">
      <c r="A58" s="2053"/>
      <c r="B58" s="1427" t="s">
        <v>144</v>
      </c>
      <c r="C58" s="778">
        <v>53</v>
      </c>
      <c r="D58" s="778">
        <v>2</v>
      </c>
      <c r="E58" s="778">
        <v>2</v>
      </c>
      <c r="F58" s="778">
        <v>1</v>
      </c>
      <c r="G58" s="778">
        <v>11</v>
      </c>
      <c r="H58" s="778">
        <v>1</v>
      </c>
      <c r="I58" s="778">
        <v>5</v>
      </c>
      <c r="J58" s="778" t="s">
        <v>73</v>
      </c>
      <c r="K58" s="778">
        <v>20</v>
      </c>
      <c r="L58" s="778">
        <v>7</v>
      </c>
      <c r="M58" s="778">
        <v>3</v>
      </c>
      <c r="N58" s="778" t="s">
        <v>73</v>
      </c>
      <c r="O58" s="778" t="s">
        <v>73</v>
      </c>
      <c r="P58" s="780">
        <v>1</v>
      </c>
      <c r="Q58" s="1092"/>
      <c r="R58" s="1092"/>
      <c r="S58" s="1092"/>
      <c r="T58" s="1428" t="s">
        <v>436</v>
      </c>
      <c r="U58" s="1092">
        <v>53</v>
      </c>
      <c r="V58" s="1092">
        <v>2</v>
      </c>
      <c r="W58" s="1092">
        <v>2</v>
      </c>
      <c r="X58" s="1092">
        <v>1</v>
      </c>
      <c r="Y58" s="1092">
        <v>11</v>
      </c>
      <c r="Z58" s="1092">
        <v>1</v>
      </c>
      <c r="AA58" s="1092">
        <v>5</v>
      </c>
      <c r="AB58" s="1092"/>
      <c r="AC58" s="1092">
        <v>20</v>
      </c>
      <c r="AD58" s="1092">
        <v>7</v>
      </c>
      <c r="AE58" s="1092">
        <v>3</v>
      </c>
      <c r="AF58" s="1092"/>
      <c r="AG58" s="1092"/>
      <c r="AH58" s="1092">
        <v>1</v>
      </c>
      <c r="AI58" s="1092"/>
      <c r="AJ58" s="1092"/>
      <c r="AK58" s="1092"/>
      <c r="AL58" s="1092"/>
      <c r="AM58" s="1092"/>
      <c r="AN58" s="1092"/>
      <c r="AO58" s="1092"/>
      <c r="AP58" s="1092"/>
      <c r="AQ58" s="1092"/>
      <c r="AR58" s="1092"/>
      <c r="AS58" s="1092"/>
      <c r="AT58" s="1092"/>
      <c r="AU58" s="1092"/>
    </row>
    <row r="59" spans="1:47" s="1431" customFormat="1" ht="39" customHeight="1" x14ac:dyDescent="0.3">
      <c r="A59" s="2054"/>
      <c r="B59" s="1430" t="s">
        <v>93</v>
      </c>
      <c r="C59" s="778">
        <v>36</v>
      </c>
      <c r="D59" s="778" t="s">
        <v>73</v>
      </c>
      <c r="E59" s="778">
        <v>4</v>
      </c>
      <c r="F59" s="778">
        <v>1</v>
      </c>
      <c r="G59" s="778">
        <v>4</v>
      </c>
      <c r="H59" s="778">
        <v>1</v>
      </c>
      <c r="I59" s="778">
        <v>2</v>
      </c>
      <c r="J59" s="778">
        <v>3</v>
      </c>
      <c r="K59" s="778">
        <v>13</v>
      </c>
      <c r="L59" s="778">
        <v>3</v>
      </c>
      <c r="M59" s="778">
        <v>4</v>
      </c>
      <c r="N59" s="778" t="s">
        <v>73</v>
      </c>
      <c r="O59" s="778" t="s">
        <v>73</v>
      </c>
      <c r="P59" s="780">
        <v>1</v>
      </c>
      <c r="Q59" s="1092"/>
      <c r="R59" s="1092"/>
      <c r="S59" s="1092"/>
      <c r="T59" s="1428" t="s">
        <v>437</v>
      </c>
      <c r="U59" s="1092">
        <v>36</v>
      </c>
      <c r="V59" s="1092"/>
      <c r="W59" s="1092">
        <v>4</v>
      </c>
      <c r="X59" s="1092">
        <v>1</v>
      </c>
      <c r="Y59" s="1092">
        <v>4</v>
      </c>
      <c r="Z59" s="1092">
        <v>1</v>
      </c>
      <c r="AA59" s="1092">
        <v>2</v>
      </c>
      <c r="AB59" s="1092">
        <v>3</v>
      </c>
      <c r="AC59" s="1092">
        <v>13</v>
      </c>
      <c r="AD59" s="1092">
        <v>3</v>
      </c>
      <c r="AE59" s="1092">
        <v>4</v>
      </c>
      <c r="AF59" s="1092"/>
      <c r="AG59" s="1092"/>
      <c r="AH59" s="1092">
        <v>1</v>
      </c>
      <c r="AI59" s="1092"/>
      <c r="AJ59" s="1092"/>
      <c r="AK59" s="1092"/>
      <c r="AL59" s="1092"/>
      <c r="AM59" s="1092"/>
      <c r="AN59" s="1092"/>
      <c r="AO59" s="1092"/>
      <c r="AP59" s="1092"/>
      <c r="AQ59" s="1092"/>
      <c r="AR59" s="1092"/>
      <c r="AS59" s="1092"/>
      <c r="AT59" s="1092"/>
      <c r="AU59" s="1092"/>
    </row>
    <row r="60" spans="1:47" s="1426" customFormat="1" ht="39" customHeight="1" x14ac:dyDescent="0.3">
      <c r="A60" s="2061" t="s">
        <v>347</v>
      </c>
      <c r="B60" s="1424" t="s">
        <v>143</v>
      </c>
      <c r="C60" s="1425">
        <v>30</v>
      </c>
      <c r="D60" s="1425">
        <v>1</v>
      </c>
      <c r="E60" s="1425">
        <v>3</v>
      </c>
      <c r="F60" s="1425">
        <v>2</v>
      </c>
      <c r="G60" s="1425">
        <v>5</v>
      </c>
      <c r="H60" s="1425" t="s">
        <v>73</v>
      </c>
      <c r="I60" s="1425">
        <v>1</v>
      </c>
      <c r="J60" s="1425">
        <v>1</v>
      </c>
      <c r="K60" s="1425">
        <v>9</v>
      </c>
      <c r="L60" s="1425">
        <v>5</v>
      </c>
      <c r="M60" s="1425">
        <v>3</v>
      </c>
      <c r="N60" s="1425" t="s">
        <v>73</v>
      </c>
      <c r="O60" s="1425" t="s">
        <v>73</v>
      </c>
      <c r="P60" s="1399" t="s">
        <v>73</v>
      </c>
      <c r="Q60" s="1092"/>
      <c r="R60" s="1092"/>
      <c r="S60" s="1092"/>
      <c r="T60" s="1415" t="s">
        <v>348</v>
      </c>
      <c r="U60" s="1416">
        <v>60</v>
      </c>
      <c r="V60" s="1416"/>
      <c r="W60" s="1416">
        <v>6</v>
      </c>
      <c r="X60" s="1416">
        <v>3</v>
      </c>
      <c r="Y60" s="1416">
        <v>5</v>
      </c>
      <c r="Z60" s="1416"/>
      <c r="AA60" s="1416">
        <v>4</v>
      </c>
      <c r="AB60" s="1416">
        <v>1</v>
      </c>
      <c r="AC60" s="1416">
        <v>30</v>
      </c>
      <c r="AD60" s="1416">
        <v>8</v>
      </c>
      <c r="AE60" s="1416">
        <v>3</v>
      </c>
      <c r="AF60" s="1416"/>
      <c r="AG60" s="1416"/>
      <c r="AH60" s="1416"/>
      <c r="AI60" s="1416"/>
      <c r="AJ60" s="1416"/>
      <c r="AK60" s="1416"/>
      <c r="AL60" s="1416"/>
      <c r="AM60" s="1416"/>
      <c r="AN60" s="1416"/>
      <c r="AO60" s="1416"/>
      <c r="AP60" s="1416"/>
      <c r="AQ60" s="1416"/>
      <c r="AR60" s="1416"/>
      <c r="AS60" s="1416"/>
      <c r="AT60" s="1416"/>
      <c r="AU60" s="1416"/>
    </row>
    <row r="61" spans="1:47" s="1429" customFormat="1" ht="39" customHeight="1" x14ac:dyDescent="0.3">
      <c r="A61" s="2062"/>
      <c r="B61" s="1427" t="s">
        <v>144</v>
      </c>
      <c r="C61" s="778">
        <v>19</v>
      </c>
      <c r="D61" s="778">
        <v>1</v>
      </c>
      <c r="E61" s="778" t="s">
        <v>73</v>
      </c>
      <c r="F61" s="778">
        <v>2</v>
      </c>
      <c r="G61" s="778">
        <v>2</v>
      </c>
      <c r="H61" s="778" t="s">
        <v>73</v>
      </c>
      <c r="I61" s="778">
        <v>1</v>
      </c>
      <c r="J61" s="778">
        <v>1</v>
      </c>
      <c r="K61" s="778">
        <v>6</v>
      </c>
      <c r="L61" s="778">
        <v>3</v>
      </c>
      <c r="M61" s="778">
        <v>3</v>
      </c>
      <c r="N61" s="778" t="s">
        <v>73</v>
      </c>
      <c r="O61" s="778" t="s">
        <v>73</v>
      </c>
      <c r="P61" s="780" t="s">
        <v>73</v>
      </c>
      <c r="Q61" s="1092"/>
      <c r="R61" s="1092"/>
      <c r="S61" s="1092"/>
      <c r="T61" s="1428" t="s">
        <v>436</v>
      </c>
      <c r="U61" s="1092">
        <v>30</v>
      </c>
      <c r="V61" s="1092"/>
      <c r="W61" s="1092">
        <v>2</v>
      </c>
      <c r="X61" s="1092">
        <v>2</v>
      </c>
      <c r="Y61" s="1092">
        <v>3</v>
      </c>
      <c r="Z61" s="1092"/>
      <c r="AA61" s="1092">
        <v>3</v>
      </c>
      <c r="AB61" s="1092"/>
      <c r="AC61" s="1092">
        <v>14</v>
      </c>
      <c r="AD61" s="1092">
        <v>3</v>
      </c>
      <c r="AE61" s="1092">
        <v>3</v>
      </c>
      <c r="AF61" s="1092"/>
      <c r="AG61" s="1092"/>
      <c r="AH61" s="1092"/>
      <c r="AI61" s="1092"/>
      <c r="AJ61" s="1092"/>
      <c r="AK61" s="1092"/>
      <c r="AL61" s="1092"/>
      <c r="AM61" s="1092"/>
      <c r="AN61" s="1092"/>
      <c r="AO61" s="1092"/>
      <c r="AP61" s="1092"/>
      <c r="AQ61" s="1092"/>
      <c r="AR61" s="1092"/>
      <c r="AS61" s="1092"/>
      <c r="AT61" s="1092"/>
      <c r="AU61" s="1092"/>
    </row>
    <row r="62" spans="1:47" s="1431" customFormat="1" ht="39" customHeight="1" x14ac:dyDescent="0.3">
      <c r="A62" s="2063"/>
      <c r="B62" s="1430" t="s">
        <v>93</v>
      </c>
      <c r="C62" s="781">
        <v>11</v>
      </c>
      <c r="D62" s="781" t="s">
        <v>73</v>
      </c>
      <c r="E62" s="781">
        <v>3</v>
      </c>
      <c r="F62" s="781"/>
      <c r="G62" s="781">
        <v>3</v>
      </c>
      <c r="H62" s="781" t="s">
        <v>73</v>
      </c>
      <c r="I62" s="781" t="s">
        <v>73</v>
      </c>
      <c r="J62" s="781" t="s">
        <v>73</v>
      </c>
      <c r="K62" s="781">
        <v>3</v>
      </c>
      <c r="L62" s="781">
        <v>2</v>
      </c>
      <c r="M62" s="781"/>
      <c r="N62" s="781" t="s">
        <v>73</v>
      </c>
      <c r="O62" s="781" t="s">
        <v>73</v>
      </c>
      <c r="P62" s="1400" t="s">
        <v>73</v>
      </c>
      <c r="Q62" s="1092"/>
      <c r="R62" s="1092"/>
      <c r="S62" s="1092"/>
      <c r="T62" s="1428" t="s">
        <v>437</v>
      </c>
      <c r="U62" s="1092">
        <v>30</v>
      </c>
      <c r="V62" s="1092"/>
      <c r="W62" s="1092">
        <v>4</v>
      </c>
      <c r="X62" s="1092">
        <v>1</v>
      </c>
      <c r="Y62" s="1092">
        <v>2</v>
      </c>
      <c r="Z62" s="1092"/>
      <c r="AA62" s="1092">
        <v>1</v>
      </c>
      <c r="AB62" s="1092">
        <v>1</v>
      </c>
      <c r="AC62" s="1092">
        <v>16</v>
      </c>
      <c r="AD62" s="1092">
        <v>5</v>
      </c>
      <c r="AE62" s="1092"/>
      <c r="AF62" s="1092"/>
      <c r="AG62" s="1092"/>
      <c r="AH62" s="1092"/>
      <c r="AI62" s="1092"/>
      <c r="AJ62" s="1092"/>
      <c r="AK62" s="1092"/>
      <c r="AL62" s="1092"/>
      <c r="AM62" s="1092"/>
      <c r="AN62" s="1092"/>
      <c r="AO62" s="1092"/>
      <c r="AP62" s="1092"/>
      <c r="AQ62" s="1092"/>
      <c r="AR62" s="1092"/>
      <c r="AS62" s="1092"/>
      <c r="AT62" s="1092"/>
      <c r="AU62" s="1092"/>
    </row>
    <row r="63" spans="1:47" s="1426" customFormat="1" ht="39" customHeight="1" x14ac:dyDescent="0.3">
      <c r="A63" s="2049" t="s">
        <v>348</v>
      </c>
      <c r="B63" s="1424" t="s">
        <v>143</v>
      </c>
      <c r="C63" s="1425">
        <v>60</v>
      </c>
      <c r="D63" s="1425" t="s">
        <v>73</v>
      </c>
      <c r="E63" s="1425">
        <v>6</v>
      </c>
      <c r="F63" s="1425">
        <v>3</v>
      </c>
      <c r="G63" s="1425">
        <v>5</v>
      </c>
      <c r="H63" s="1425" t="s">
        <v>73</v>
      </c>
      <c r="I63" s="1425">
        <v>4</v>
      </c>
      <c r="J63" s="1425">
        <v>1</v>
      </c>
      <c r="K63" s="1425">
        <v>30</v>
      </c>
      <c r="L63" s="1425">
        <v>8</v>
      </c>
      <c r="M63" s="1425">
        <v>3</v>
      </c>
      <c r="N63" s="1425" t="s">
        <v>73</v>
      </c>
      <c r="O63" s="1425" t="s">
        <v>73</v>
      </c>
      <c r="P63" s="1399" t="s">
        <v>73</v>
      </c>
      <c r="Q63" s="1092"/>
      <c r="R63" s="1092"/>
      <c r="S63" s="1092"/>
      <c r="T63" s="1415" t="s">
        <v>198</v>
      </c>
      <c r="U63" s="1416">
        <v>162</v>
      </c>
      <c r="V63" s="1416">
        <v>10</v>
      </c>
      <c r="W63" s="1416">
        <v>11</v>
      </c>
      <c r="X63" s="1416">
        <v>11</v>
      </c>
      <c r="Y63" s="1416">
        <v>25</v>
      </c>
      <c r="Z63" s="1416">
        <v>3</v>
      </c>
      <c r="AA63" s="1416">
        <v>7</v>
      </c>
      <c r="AB63" s="1416">
        <v>6</v>
      </c>
      <c r="AC63" s="1416">
        <v>55</v>
      </c>
      <c r="AD63" s="1416">
        <v>19</v>
      </c>
      <c r="AE63" s="1416">
        <v>8</v>
      </c>
      <c r="AF63" s="1416"/>
      <c r="AG63" s="1416"/>
      <c r="AH63" s="1416">
        <v>7</v>
      </c>
      <c r="AI63" s="1416"/>
      <c r="AJ63" s="1416"/>
      <c r="AK63" s="1416"/>
      <c r="AL63" s="1416"/>
      <c r="AM63" s="1416"/>
      <c r="AN63" s="1416"/>
      <c r="AO63" s="1416"/>
      <c r="AP63" s="1416"/>
      <c r="AQ63" s="1416"/>
      <c r="AR63" s="1416"/>
      <c r="AS63" s="1416"/>
      <c r="AT63" s="1416"/>
      <c r="AU63" s="1416"/>
    </row>
    <row r="64" spans="1:47" s="1429" customFormat="1" ht="39" customHeight="1" x14ac:dyDescent="0.3">
      <c r="A64" s="2050"/>
      <c r="B64" s="1427" t="s">
        <v>144</v>
      </c>
      <c r="C64" s="778">
        <v>30</v>
      </c>
      <c r="D64" s="778" t="s">
        <v>73</v>
      </c>
      <c r="E64" s="778">
        <v>2</v>
      </c>
      <c r="F64" s="778">
        <v>2</v>
      </c>
      <c r="G64" s="778">
        <v>3</v>
      </c>
      <c r="H64" s="778" t="s">
        <v>73</v>
      </c>
      <c r="I64" s="778">
        <v>3</v>
      </c>
      <c r="J64" s="778" t="s">
        <v>73</v>
      </c>
      <c r="K64" s="778">
        <v>14</v>
      </c>
      <c r="L64" s="778">
        <v>3</v>
      </c>
      <c r="M64" s="778">
        <v>3</v>
      </c>
      <c r="N64" s="778" t="s">
        <v>73</v>
      </c>
      <c r="O64" s="778" t="s">
        <v>73</v>
      </c>
      <c r="P64" s="780" t="s">
        <v>73</v>
      </c>
      <c r="Q64" s="1092"/>
      <c r="R64" s="1092"/>
      <c r="S64" s="1092"/>
      <c r="T64" s="1428" t="s">
        <v>436</v>
      </c>
      <c r="U64" s="1092">
        <v>93</v>
      </c>
      <c r="V64" s="1092">
        <v>2</v>
      </c>
      <c r="W64" s="1092">
        <v>6</v>
      </c>
      <c r="X64" s="1092">
        <v>4</v>
      </c>
      <c r="Y64" s="1092">
        <v>20</v>
      </c>
      <c r="Z64" s="1092">
        <v>2</v>
      </c>
      <c r="AA64" s="1092">
        <v>4</v>
      </c>
      <c r="AB64" s="1092">
        <v>1</v>
      </c>
      <c r="AC64" s="1092">
        <v>31</v>
      </c>
      <c r="AD64" s="1092">
        <v>14</v>
      </c>
      <c r="AE64" s="1092">
        <v>6</v>
      </c>
      <c r="AF64" s="1092"/>
      <c r="AG64" s="1092"/>
      <c r="AH64" s="1092">
        <v>3</v>
      </c>
      <c r="AI64" s="1092"/>
      <c r="AJ64" s="1092"/>
      <c r="AK64" s="1092"/>
      <c r="AL64" s="1092"/>
      <c r="AM64" s="1092"/>
      <c r="AN64" s="1092"/>
      <c r="AO64" s="1092"/>
      <c r="AP64" s="1092"/>
      <c r="AQ64" s="1092"/>
      <c r="AR64" s="1092"/>
      <c r="AS64" s="1092"/>
      <c r="AT64" s="1092"/>
      <c r="AU64" s="1092"/>
    </row>
    <row r="65" spans="1:47" s="1431" customFormat="1" ht="39" customHeight="1" x14ac:dyDescent="0.3">
      <c r="A65" s="2051"/>
      <c r="B65" s="1430" t="s">
        <v>93</v>
      </c>
      <c r="C65" s="781">
        <v>30</v>
      </c>
      <c r="D65" s="781" t="s">
        <v>73</v>
      </c>
      <c r="E65" s="781">
        <v>4</v>
      </c>
      <c r="F65" s="781">
        <v>1</v>
      </c>
      <c r="G65" s="781">
        <v>2</v>
      </c>
      <c r="H65" s="781" t="s">
        <v>73</v>
      </c>
      <c r="I65" s="781">
        <v>1</v>
      </c>
      <c r="J65" s="781">
        <v>1</v>
      </c>
      <c r="K65" s="781">
        <v>16</v>
      </c>
      <c r="L65" s="781">
        <v>5</v>
      </c>
      <c r="M65" s="781" t="s">
        <v>73</v>
      </c>
      <c r="N65" s="781" t="s">
        <v>73</v>
      </c>
      <c r="O65" s="781" t="s">
        <v>73</v>
      </c>
      <c r="P65" s="1400" t="s">
        <v>73</v>
      </c>
      <c r="Q65" s="1092"/>
      <c r="R65" s="1092"/>
      <c r="S65" s="1092"/>
      <c r="T65" s="1428" t="s">
        <v>437</v>
      </c>
      <c r="U65" s="1092">
        <v>69</v>
      </c>
      <c r="V65" s="1092">
        <v>8</v>
      </c>
      <c r="W65" s="1092">
        <v>5</v>
      </c>
      <c r="X65" s="1092">
        <v>7</v>
      </c>
      <c r="Y65" s="1092">
        <v>5</v>
      </c>
      <c r="Z65" s="1092">
        <v>1</v>
      </c>
      <c r="AA65" s="1092">
        <v>3</v>
      </c>
      <c r="AB65" s="1092">
        <v>5</v>
      </c>
      <c r="AC65" s="1092">
        <v>24</v>
      </c>
      <c r="AD65" s="1092">
        <v>5</v>
      </c>
      <c r="AE65" s="1092">
        <v>2</v>
      </c>
      <c r="AF65" s="1092"/>
      <c r="AG65" s="1092"/>
      <c r="AH65" s="1092">
        <v>4</v>
      </c>
      <c r="AI65" s="1092"/>
      <c r="AJ65" s="1092"/>
      <c r="AK65" s="1092"/>
      <c r="AL65" s="1092"/>
      <c r="AM65" s="1092"/>
      <c r="AN65" s="1092"/>
      <c r="AO65" s="1092"/>
      <c r="AP65" s="1092"/>
      <c r="AQ65" s="1092"/>
      <c r="AR65" s="1092"/>
      <c r="AS65" s="1092"/>
      <c r="AT65" s="1092"/>
      <c r="AU65" s="1092"/>
    </row>
    <row r="66" spans="1:47" s="1434" customFormat="1" ht="39" customHeight="1" x14ac:dyDescent="0.3">
      <c r="A66" s="2053" t="s">
        <v>622</v>
      </c>
      <c r="B66" s="1427" t="s">
        <v>143</v>
      </c>
      <c r="C66" s="1425">
        <v>468</v>
      </c>
      <c r="D66" s="1425">
        <v>13</v>
      </c>
      <c r="E66" s="1425">
        <v>43</v>
      </c>
      <c r="F66" s="1425">
        <v>28</v>
      </c>
      <c r="G66" s="1425">
        <v>51</v>
      </c>
      <c r="H66" s="1425">
        <v>6</v>
      </c>
      <c r="I66" s="1425">
        <v>18</v>
      </c>
      <c r="J66" s="1425">
        <v>12</v>
      </c>
      <c r="K66" s="1425">
        <v>182</v>
      </c>
      <c r="L66" s="1425">
        <v>60</v>
      </c>
      <c r="M66" s="1425">
        <v>45</v>
      </c>
      <c r="N66" s="1425">
        <v>1</v>
      </c>
      <c r="O66" s="1425">
        <v>3</v>
      </c>
      <c r="P66" s="1399">
        <v>6</v>
      </c>
      <c r="Q66" s="1092"/>
      <c r="R66" s="1092"/>
      <c r="S66" s="1092"/>
      <c r="T66" s="1415" t="s">
        <v>206</v>
      </c>
      <c r="U66" s="1416">
        <v>468</v>
      </c>
      <c r="V66" s="1416">
        <v>13</v>
      </c>
      <c r="W66" s="1416">
        <v>43</v>
      </c>
      <c r="X66" s="1416">
        <v>28</v>
      </c>
      <c r="Y66" s="1416">
        <v>51</v>
      </c>
      <c r="Z66" s="1416">
        <v>6</v>
      </c>
      <c r="AA66" s="1416">
        <v>18</v>
      </c>
      <c r="AB66" s="1416">
        <v>12</v>
      </c>
      <c r="AC66" s="1416">
        <v>182</v>
      </c>
      <c r="AD66" s="1416">
        <v>60</v>
      </c>
      <c r="AE66" s="1416">
        <v>45</v>
      </c>
      <c r="AF66" s="1416">
        <v>1</v>
      </c>
      <c r="AG66" s="1416">
        <v>3</v>
      </c>
      <c r="AH66" s="1416">
        <v>6</v>
      </c>
      <c r="AI66" s="1416"/>
      <c r="AJ66" s="1416"/>
      <c r="AK66" s="1416"/>
      <c r="AL66" s="1416"/>
      <c r="AM66" s="1416"/>
      <c r="AN66" s="1416"/>
      <c r="AO66" s="1416"/>
      <c r="AP66" s="1416"/>
      <c r="AQ66" s="1416"/>
      <c r="AR66" s="1416"/>
      <c r="AS66" s="1416"/>
      <c r="AT66" s="1416"/>
      <c r="AU66" s="1416"/>
    </row>
    <row r="67" spans="1:47" s="119" customFormat="1" ht="39" customHeight="1" x14ac:dyDescent="0.3">
      <c r="A67" s="2053"/>
      <c r="B67" s="1427" t="s">
        <v>144</v>
      </c>
      <c r="C67" s="778">
        <v>239</v>
      </c>
      <c r="D67" s="778">
        <v>7</v>
      </c>
      <c r="E67" s="778">
        <v>23</v>
      </c>
      <c r="F67" s="778">
        <v>14</v>
      </c>
      <c r="G67" s="778">
        <v>28</v>
      </c>
      <c r="H67" s="778">
        <v>4</v>
      </c>
      <c r="I67" s="778">
        <v>8</v>
      </c>
      <c r="J67" s="778">
        <v>4</v>
      </c>
      <c r="K67" s="778">
        <v>88</v>
      </c>
      <c r="L67" s="778">
        <v>37</v>
      </c>
      <c r="M67" s="778">
        <v>22</v>
      </c>
      <c r="N67" s="778" t="s">
        <v>73</v>
      </c>
      <c r="O67" s="778">
        <v>1</v>
      </c>
      <c r="P67" s="780">
        <v>3</v>
      </c>
      <c r="Q67" s="1092"/>
      <c r="R67" s="1092"/>
      <c r="S67" s="1092"/>
      <c r="T67" s="1428" t="s">
        <v>436</v>
      </c>
      <c r="U67" s="1092">
        <v>239</v>
      </c>
      <c r="V67" s="1092">
        <v>7</v>
      </c>
      <c r="W67" s="1092">
        <v>23</v>
      </c>
      <c r="X67" s="1092">
        <v>14</v>
      </c>
      <c r="Y67" s="1092">
        <v>28</v>
      </c>
      <c r="Z67" s="1092">
        <v>4</v>
      </c>
      <c r="AA67" s="1092">
        <v>8</v>
      </c>
      <c r="AB67" s="1092">
        <v>4</v>
      </c>
      <c r="AC67" s="1092">
        <v>88</v>
      </c>
      <c r="AD67" s="1092">
        <v>37</v>
      </c>
      <c r="AE67" s="1092">
        <v>22</v>
      </c>
      <c r="AF67" s="1092"/>
      <c r="AG67" s="1092">
        <v>1</v>
      </c>
      <c r="AH67" s="1092">
        <v>3</v>
      </c>
      <c r="AI67" s="1092"/>
      <c r="AJ67" s="1092"/>
      <c r="AK67" s="1092"/>
      <c r="AL67" s="1092"/>
      <c r="AM67" s="1092"/>
      <c r="AN67" s="1092"/>
      <c r="AO67" s="1092"/>
      <c r="AP67" s="1092"/>
      <c r="AQ67" s="1092"/>
      <c r="AR67" s="1092"/>
      <c r="AS67" s="1092"/>
      <c r="AT67" s="1092"/>
      <c r="AU67" s="1092"/>
    </row>
    <row r="68" spans="1:47" s="119" customFormat="1" ht="39" customHeight="1" thickBot="1" x14ac:dyDescent="0.35">
      <c r="A68" s="2064"/>
      <c r="B68" s="1438" t="s">
        <v>93</v>
      </c>
      <c r="C68" s="1439">
        <v>229</v>
      </c>
      <c r="D68" s="1439">
        <v>6</v>
      </c>
      <c r="E68" s="1439">
        <v>20</v>
      </c>
      <c r="F68" s="1439">
        <v>14</v>
      </c>
      <c r="G68" s="1439">
        <v>23</v>
      </c>
      <c r="H68" s="1439">
        <v>2</v>
      </c>
      <c r="I68" s="1439">
        <v>10</v>
      </c>
      <c r="J68" s="1439">
        <v>8</v>
      </c>
      <c r="K68" s="1439">
        <v>94</v>
      </c>
      <c r="L68" s="1439">
        <v>23</v>
      </c>
      <c r="M68" s="1439">
        <v>23</v>
      </c>
      <c r="N68" s="1439">
        <v>1</v>
      </c>
      <c r="O68" s="1439">
        <v>2</v>
      </c>
      <c r="P68" s="1440">
        <v>3</v>
      </c>
      <c r="Q68" s="1092"/>
      <c r="R68" s="1092"/>
      <c r="S68" s="1092"/>
      <c r="T68" s="1428" t="s">
        <v>437</v>
      </c>
      <c r="U68" s="1092">
        <v>229</v>
      </c>
      <c r="V68" s="1092">
        <v>6</v>
      </c>
      <c r="W68" s="1092">
        <v>20</v>
      </c>
      <c r="X68" s="1092">
        <v>14</v>
      </c>
      <c r="Y68" s="1092">
        <v>23</v>
      </c>
      <c r="Z68" s="1092">
        <v>2</v>
      </c>
      <c r="AA68" s="1092">
        <v>10</v>
      </c>
      <c r="AB68" s="1092">
        <v>8</v>
      </c>
      <c r="AC68" s="1092">
        <v>94</v>
      </c>
      <c r="AD68" s="1092">
        <v>23</v>
      </c>
      <c r="AE68" s="1092">
        <v>23</v>
      </c>
      <c r="AF68" s="1092">
        <v>1</v>
      </c>
      <c r="AG68" s="1092">
        <v>2</v>
      </c>
      <c r="AH68" s="1092">
        <v>3</v>
      </c>
      <c r="AI68" s="1092"/>
      <c r="AJ68" s="1092"/>
      <c r="AK68" s="1092"/>
      <c r="AL68" s="1092"/>
      <c r="AM68" s="1092"/>
      <c r="AN68" s="1092"/>
      <c r="AO68" s="1092"/>
      <c r="AP68" s="1092"/>
      <c r="AQ68" s="1092"/>
      <c r="AR68" s="1092"/>
      <c r="AS68" s="1092"/>
      <c r="AT68" s="1092"/>
      <c r="AU68" s="1092"/>
    </row>
    <row r="69" spans="1:47" ht="33" customHeight="1" thickTop="1" x14ac:dyDescent="0.3">
      <c r="A69" s="632" t="s">
        <v>349</v>
      </c>
    </row>
    <row r="70" spans="1:47" ht="36.75" customHeight="1" x14ac:dyDescent="0.3">
      <c r="A70" s="632" t="s">
        <v>353</v>
      </c>
    </row>
  </sheetData>
  <mergeCells count="33">
    <mergeCell ref="A41:A42"/>
    <mergeCell ref="A60:A62"/>
    <mergeCell ref="A63:A65"/>
    <mergeCell ref="A66:A68"/>
    <mergeCell ref="A43:A45"/>
    <mergeCell ref="A46:A47"/>
    <mergeCell ref="A48:A50"/>
    <mergeCell ref="A51:A53"/>
    <mergeCell ref="A54:A56"/>
    <mergeCell ref="A57:A59"/>
    <mergeCell ref="A5:A7"/>
    <mergeCell ref="A8:A10"/>
    <mergeCell ref="A11:A13"/>
    <mergeCell ref="A14:A16"/>
    <mergeCell ref="A17:A19"/>
    <mergeCell ref="A20:A22"/>
    <mergeCell ref="A23:A25"/>
    <mergeCell ref="A26:A28"/>
    <mergeCell ref="A29:A31"/>
    <mergeCell ref="A32:A33"/>
    <mergeCell ref="A34:A35"/>
    <mergeCell ref="A37:P37"/>
    <mergeCell ref="A38:S38"/>
    <mergeCell ref="A39:A40"/>
    <mergeCell ref="B39:B40"/>
    <mergeCell ref="C39:C40"/>
    <mergeCell ref="D39:P39"/>
    <mergeCell ref="A1:P1"/>
    <mergeCell ref="A2:S2"/>
    <mergeCell ref="A3:A4"/>
    <mergeCell ref="B3:B4"/>
    <mergeCell ref="C3:C4"/>
    <mergeCell ref="D3:P3"/>
  </mergeCells>
  <pageMargins left="0.70866141732283472" right="0.70866141732283472" top="0.74803149606299213" bottom="0.74803149606299213" header="0.31496062992125984" footer="0.31496062992125984"/>
  <pageSetup scale="35" orientation="landscape" r:id="rId1"/>
  <headerFooter>
    <oddFooter>&amp;C28</oddFooter>
  </headerFooter>
  <rowBreaks count="1" manualBreakCount="1">
    <brk id="36" max="15" man="1"/>
  </row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FFFF00"/>
  </sheetPr>
  <dimension ref="A1:AJ69"/>
  <sheetViews>
    <sheetView view="pageBreakPreview" topLeftCell="A55" zoomScale="30" zoomScaleNormal="100" zoomScaleSheetLayoutView="30" zoomScalePageLayoutView="40" workbookViewId="0">
      <selection activeCell="I13" sqref="I13"/>
    </sheetView>
  </sheetViews>
  <sheetFormatPr baseColWidth="10" defaultColWidth="11.44140625" defaultRowHeight="13.5" customHeight="1" x14ac:dyDescent="0.3"/>
  <cols>
    <col min="1" max="1" width="73.6640625" style="631" customWidth="1"/>
    <col min="2" max="2" width="6.88671875" style="631" customWidth="1"/>
    <col min="3" max="3" width="17.5546875" style="631" customWidth="1"/>
    <col min="4" max="4" width="16.5546875" style="631" customWidth="1"/>
    <col min="5" max="5" width="15" style="631" customWidth="1"/>
    <col min="6" max="7" width="16.5546875" style="631" customWidth="1"/>
    <col min="8" max="8" width="16.109375" style="631" customWidth="1"/>
    <col min="9" max="10" width="16.5546875" style="631" customWidth="1"/>
    <col min="11" max="14" width="20.5546875" style="631" customWidth="1"/>
    <col min="15" max="15" width="18.5546875" style="631" customWidth="1"/>
    <col min="16" max="16" width="20.44140625" style="958" customWidth="1"/>
    <col min="17" max="19" width="7.44140625" style="958" customWidth="1"/>
    <col min="20" max="20" width="48.109375" style="631" customWidth="1"/>
    <col min="21" max="35" width="5.6640625" style="631" customWidth="1"/>
    <col min="36" max="16384" width="11.44140625" style="631"/>
  </cols>
  <sheetData>
    <row r="1" spans="1:36" ht="31.5" customHeight="1" x14ac:dyDescent="0.3">
      <c r="A1" s="2037" t="s">
        <v>780</v>
      </c>
      <c r="B1" s="2037"/>
      <c r="C1" s="2037"/>
      <c r="D1" s="2037"/>
      <c r="E1" s="2037"/>
      <c r="F1" s="2037"/>
      <c r="G1" s="2037"/>
      <c r="H1" s="2037"/>
      <c r="I1" s="2037"/>
      <c r="J1" s="2037"/>
      <c r="K1" s="2037"/>
      <c r="L1" s="2037"/>
      <c r="M1" s="2037"/>
      <c r="N1" s="2037"/>
      <c r="O1" s="2037"/>
      <c r="P1" s="2037"/>
      <c r="Q1" s="1489"/>
      <c r="R1" s="1489"/>
      <c r="S1" s="1489"/>
    </row>
    <row r="2" spans="1:36" ht="23.25" customHeight="1" thickBot="1" x14ac:dyDescent="0.35">
      <c r="A2" s="2038"/>
      <c r="B2" s="2038"/>
      <c r="C2" s="2038"/>
      <c r="D2" s="2038"/>
      <c r="E2" s="2038"/>
      <c r="F2" s="2038"/>
      <c r="G2" s="2038"/>
      <c r="H2" s="2038"/>
      <c r="I2" s="2038"/>
      <c r="J2" s="2038"/>
      <c r="K2" s="2038"/>
      <c r="L2" s="2038"/>
      <c r="M2" s="2038"/>
      <c r="N2" s="2038"/>
      <c r="O2" s="2038"/>
      <c r="P2" s="2038"/>
      <c r="Q2" s="2038"/>
      <c r="R2" s="2038"/>
      <c r="S2" s="2038"/>
      <c r="T2" s="1490" t="s">
        <v>431</v>
      </c>
      <c r="U2" s="1490" t="s">
        <v>85</v>
      </c>
      <c r="V2" s="1490" t="s">
        <v>28</v>
      </c>
      <c r="W2" s="1490" t="s">
        <v>59</v>
      </c>
      <c r="X2" s="1490" t="s">
        <v>60</v>
      </c>
      <c r="Y2" s="1490" t="s">
        <v>61</v>
      </c>
      <c r="Z2" s="1490" t="s">
        <v>146</v>
      </c>
      <c r="AA2" s="1490" t="s">
        <v>36</v>
      </c>
      <c r="AB2" s="1490" t="s">
        <v>38</v>
      </c>
      <c r="AC2" s="1490" t="s">
        <v>147</v>
      </c>
      <c r="AD2" s="1490" t="s">
        <v>435</v>
      </c>
      <c r="AE2" s="1490" t="s">
        <v>40</v>
      </c>
      <c r="AF2" s="1490" t="s">
        <v>432</v>
      </c>
      <c r="AG2" s="1490" t="s">
        <v>433</v>
      </c>
      <c r="AH2" s="1490" t="s">
        <v>434</v>
      </c>
      <c r="AI2" s="1484"/>
      <c r="AJ2" s="1484"/>
    </row>
    <row r="3" spans="1:36" s="119" customFormat="1" ht="39" customHeight="1" x14ac:dyDescent="0.3">
      <c r="A3" s="2065" t="s">
        <v>407</v>
      </c>
      <c r="B3" s="2041" t="s">
        <v>134</v>
      </c>
      <c r="C3" s="2043" t="s">
        <v>85</v>
      </c>
      <c r="D3" s="2045" t="s">
        <v>408</v>
      </c>
      <c r="E3" s="2045"/>
      <c r="F3" s="2045"/>
      <c r="G3" s="2045"/>
      <c r="H3" s="2045"/>
      <c r="I3" s="2045"/>
      <c r="J3" s="2045"/>
      <c r="K3" s="2045"/>
      <c r="L3" s="2045"/>
      <c r="M3" s="2045"/>
      <c r="N3" s="2045"/>
      <c r="O3" s="2045"/>
      <c r="P3" s="2046"/>
      <c r="Q3" s="1429"/>
      <c r="R3" s="1429"/>
      <c r="S3" s="1429"/>
    </row>
    <row r="4" spans="1:36" s="119" customFormat="1" ht="87" customHeight="1" thickBot="1" x14ac:dyDescent="0.35">
      <c r="A4" s="2066"/>
      <c r="B4" s="2042"/>
      <c r="C4" s="2044"/>
      <c r="D4" s="1407" t="s">
        <v>96</v>
      </c>
      <c r="E4" s="618" t="s">
        <v>97</v>
      </c>
      <c r="F4" s="618" t="s">
        <v>98</v>
      </c>
      <c r="G4" s="618" t="s">
        <v>99</v>
      </c>
      <c r="H4" s="618" t="s">
        <v>100</v>
      </c>
      <c r="I4" s="618" t="s">
        <v>101</v>
      </c>
      <c r="J4" s="1407" t="s">
        <v>365</v>
      </c>
      <c r="K4" s="1407" t="s">
        <v>104</v>
      </c>
      <c r="L4" s="1407" t="s">
        <v>105</v>
      </c>
      <c r="M4" s="618" t="s">
        <v>106</v>
      </c>
      <c r="N4" s="1407" t="s">
        <v>107</v>
      </c>
      <c r="O4" s="1407" t="s">
        <v>366</v>
      </c>
      <c r="P4" s="619" t="s">
        <v>367</v>
      </c>
      <c r="Q4" s="1429"/>
      <c r="R4" s="1429"/>
      <c r="S4" s="1429"/>
    </row>
    <row r="5" spans="1:36" s="1417" customFormat="1" ht="39" customHeight="1" x14ac:dyDescent="0.3">
      <c r="A5" s="2067" t="s">
        <v>334</v>
      </c>
      <c r="B5" s="1412" t="s">
        <v>143</v>
      </c>
      <c r="C5" s="1491">
        <v>3138</v>
      </c>
      <c r="D5" s="1491">
        <v>84</v>
      </c>
      <c r="E5" s="1491">
        <v>194</v>
      </c>
      <c r="F5" s="1491">
        <v>215</v>
      </c>
      <c r="G5" s="1491">
        <v>410</v>
      </c>
      <c r="H5" s="1491">
        <v>18</v>
      </c>
      <c r="I5" s="1491">
        <v>147</v>
      </c>
      <c r="J5" s="1491">
        <v>105</v>
      </c>
      <c r="K5" s="1491">
        <v>1283</v>
      </c>
      <c r="L5" s="1413">
        <v>440</v>
      </c>
      <c r="M5" s="1418">
        <v>194</v>
      </c>
      <c r="N5" s="1418" t="s">
        <v>73</v>
      </c>
      <c r="O5" s="1413">
        <v>12</v>
      </c>
      <c r="P5" s="1414">
        <v>36</v>
      </c>
      <c r="T5" s="1492" t="s">
        <v>85</v>
      </c>
      <c r="U5" s="1493">
        <v>3061</v>
      </c>
      <c r="V5" s="1493">
        <v>88</v>
      </c>
      <c r="W5" s="1493">
        <v>231</v>
      </c>
      <c r="X5" s="1493">
        <v>203</v>
      </c>
      <c r="Y5" s="1493">
        <v>418</v>
      </c>
      <c r="Z5" s="1493">
        <v>27</v>
      </c>
      <c r="AA5" s="1493">
        <v>125</v>
      </c>
      <c r="AB5" s="1493">
        <v>107</v>
      </c>
      <c r="AC5" s="1493">
        <v>1223</v>
      </c>
      <c r="AD5" s="1493">
        <v>389</v>
      </c>
      <c r="AE5" s="1493">
        <v>212</v>
      </c>
      <c r="AF5" s="1493">
        <v>1</v>
      </c>
      <c r="AG5" s="1493">
        <v>7</v>
      </c>
      <c r="AH5" s="1493">
        <v>30</v>
      </c>
      <c r="AI5" s="1429"/>
      <c r="AJ5" s="1429"/>
    </row>
    <row r="6" spans="1:36" s="1417" customFormat="1" ht="39" customHeight="1" x14ac:dyDescent="0.3">
      <c r="A6" s="2068"/>
      <c r="B6" s="1412" t="s">
        <v>144</v>
      </c>
      <c r="C6" s="1494">
        <v>1647</v>
      </c>
      <c r="D6" s="1494">
        <v>45</v>
      </c>
      <c r="E6" s="1494">
        <v>110</v>
      </c>
      <c r="F6" s="1494">
        <v>97</v>
      </c>
      <c r="G6" s="1494">
        <v>219</v>
      </c>
      <c r="H6" s="1494">
        <v>9</v>
      </c>
      <c r="I6" s="1494">
        <v>78</v>
      </c>
      <c r="J6" s="1494">
        <v>64</v>
      </c>
      <c r="K6" s="1494">
        <v>630</v>
      </c>
      <c r="L6" s="1418">
        <v>243</v>
      </c>
      <c r="M6" s="778">
        <v>126</v>
      </c>
      <c r="N6" s="1418" t="s">
        <v>73</v>
      </c>
      <c r="O6" s="1418">
        <v>5</v>
      </c>
      <c r="P6" s="1419">
        <v>21</v>
      </c>
      <c r="T6" s="1429">
        <v>1</v>
      </c>
      <c r="U6" s="1429">
        <f t="shared" ref="U6:AH6" si="0">U9+U12+U15+U18+U21+U24+U27+U30+U33+U40+U49+U51+U54+U57+U60+U63+U66</f>
        <v>1586</v>
      </c>
      <c r="V6" s="1429">
        <f t="shared" si="0"/>
        <v>47</v>
      </c>
      <c r="W6" s="1429">
        <f t="shared" si="0"/>
        <v>127</v>
      </c>
      <c r="X6" s="1429">
        <f t="shared" si="0"/>
        <v>103</v>
      </c>
      <c r="Y6" s="1429">
        <f t="shared" si="0"/>
        <v>247</v>
      </c>
      <c r="Z6" s="1429">
        <f t="shared" si="0"/>
        <v>17</v>
      </c>
      <c r="AA6" s="1429">
        <f t="shared" si="0"/>
        <v>65</v>
      </c>
      <c r="AB6" s="1429">
        <f t="shared" si="0"/>
        <v>44</v>
      </c>
      <c r="AC6" s="1429">
        <f t="shared" si="0"/>
        <v>591</v>
      </c>
      <c r="AD6" s="1429">
        <f t="shared" si="0"/>
        <v>204</v>
      </c>
      <c r="AE6" s="1429">
        <f t="shared" si="0"/>
        <v>126</v>
      </c>
      <c r="AF6" s="1429">
        <f t="shared" si="0"/>
        <v>0</v>
      </c>
      <c r="AG6" s="1429">
        <f t="shared" si="0"/>
        <v>3</v>
      </c>
      <c r="AH6" s="1429">
        <f t="shared" si="0"/>
        <v>12</v>
      </c>
      <c r="AI6" s="1429"/>
      <c r="AJ6" s="1429"/>
    </row>
    <row r="7" spans="1:36" s="1423" customFormat="1" ht="39" customHeight="1" x14ac:dyDescent="0.3">
      <c r="A7" s="2069"/>
      <c r="B7" s="1420" t="s">
        <v>93</v>
      </c>
      <c r="C7" s="1495">
        <v>1491</v>
      </c>
      <c r="D7" s="1495">
        <v>39</v>
      </c>
      <c r="E7" s="1495">
        <v>84</v>
      </c>
      <c r="F7" s="1495">
        <v>118</v>
      </c>
      <c r="G7" s="1495">
        <v>191</v>
      </c>
      <c r="H7" s="1495">
        <v>9</v>
      </c>
      <c r="I7" s="1495">
        <v>69</v>
      </c>
      <c r="J7" s="1495">
        <v>41</v>
      </c>
      <c r="K7" s="1495">
        <v>653</v>
      </c>
      <c r="L7" s="1421">
        <v>197</v>
      </c>
      <c r="M7" s="781">
        <v>68</v>
      </c>
      <c r="N7" s="1421" t="s">
        <v>73</v>
      </c>
      <c r="O7" s="1421">
        <v>7</v>
      </c>
      <c r="P7" s="1496">
        <v>15</v>
      </c>
      <c r="Q7" s="1417"/>
      <c r="R7" s="1417"/>
      <c r="S7" s="1417"/>
      <c r="T7" s="1431">
        <v>2</v>
      </c>
      <c r="U7" s="1431">
        <f t="shared" ref="U7:AH7" si="1">U10+U13+U16+U19+U22+U25+U28+U31+U34+U41+U43+U45+U47+U52+U55+U58+U61+U64+U67</f>
        <v>1475</v>
      </c>
      <c r="V7" s="1431">
        <f t="shared" si="1"/>
        <v>41</v>
      </c>
      <c r="W7" s="1431">
        <f t="shared" si="1"/>
        <v>104</v>
      </c>
      <c r="X7" s="1431">
        <f t="shared" si="1"/>
        <v>100</v>
      </c>
      <c r="Y7" s="1431">
        <f t="shared" si="1"/>
        <v>171</v>
      </c>
      <c r="Z7" s="1431">
        <f t="shared" si="1"/>
        <v>10</v>
      </c>
      <c r="AA7" s="1431">
        <f t="shared" si="1"/>
        <v>60</v>
      </c>
      <c r="AB7" s="1431">
        <f t="shared" si="1"/>
        <v>63</v>
      </c>
      <c r="AC7" s="1431">
        <f t="shared" si="1"/>
        <v>632</v>
      </c>
      <c r="AD7" s="1431">
        <f t="shared" si="1"/>
        <v>185</v>
      </c>
      <c r="AE7" s="1431">
        <f t="shared" si="1"/>
        <v>86</v>
      </c>
      <c r="AF7" s="1431">
        <f t="shared" si="1"/>
        <v>1</v>
      </c>
      <c r="AG7" s="1431">
        <f t="shared" si="1"/>
        <v>4</v>
      </c>
      <c r="AH7" s="1431">
        <f t="shared" si="1"/>
        <v>18</v>
      </c>
      <c r="AI7" s="1431"/>
      <c r="AJ7" s="1431"/>
    </row>
    <row r="8" spans="1:36" s="1426" customFormat="1" ht="39" customHeight="1" x14ac:dyDescent="0.3">
      <c r="A8" s="2049" t="s">
        <v>335</v>
      </c>
      <c r="B8" s="1424" t="s">
        <v>143</v>
      </c>
      <c r="C8" s="1425">
        <v>86</v>
      </c>
      <c r="D8" s="1425">
        <v>2</v>
      </c>
      <c r="E8" s="1425">
        <v>4</v>
      </c>
      <c r="F8" s="1425">
        <v>4</v>
      </c>
      <c r="G8" s="1425">
        <v>8</v>
      </c>
      <c r="H8" s="1425" t="s">
        <v>73</v>
      </c>
      <c r="I8" s="1425">
        <v>1</v>
      </c>
      <c r="J8" s="1425">
        <v>3</v>
      </c>
      <c r="K8" s="1425">
        <v>41</v>
      </c>
      <c r="L8" s="1425">
        <v>10</v>
      </c>
      <c r="M8" s="1425">
        <v>12</v>
      </c>
      <c r="N8" s="1425" t="s">
        <v>73</v>
      </c>
      <c r="O8" s="1425" t="s">
        <v>73</v>
      </c>
      <c r="P8" s="1497">
        <v>1</v>
      </c>
      <c r="Q8" s="1429"/>
      <c r="R8" s="1429"/>
      <c r="S8" s="1429"/>
      <c r="T8" s="1498" t="s">
        <v>335</v>
      </c>
      <c r="U8" s="1499">
        <v>70</v>
      </c>
      <c r="V8" s="1499">
        <v>1</v>
      </c>
      <c r="W8" s="1499">
        <v>5</v>
      </c>
      <c r="X8" s="1499">
        <v>9</v>
      </c>
      <c r="Y8" s="1499">
        <v>7</v>
      </c>
      <c r="Z8" s="1499"/>
      <c r="AA8" s="1499">
        <v>2</v>
      </c>
      <c r="AB8" s="1499">
        <v>3</v>
      </c>
      <c r="AC8" s="1499">
        <v>25</v>
      </c>
      <c r="AD8" s="1499">
        <v>6</v>
      </c>
      <c r="AE8" s="1499">
        <v>12</v>
      </c>
      <c r="AF8" s="1499"/>
      <c r="AG8" s="1499"/>
      <c r="AH8" s="1499"/>
      <c r="AI8" s="1500"/>
      <c r="AJ8" s="1500"/>
    </row>
    <row r="9" spans="1:36" s="1429" customFormat="1" ht="39" customHeight="1" x14ac:dyDescent="0.3">
      <c r="A9" s="2050"/>
      <c r="B9" s="1427" t="s">
        <v>144</v>
      </c>
      <c r="C9" s="778">
        <v>63</v>
      </c>
      <c r="D9" s="778">
        <v>2</v>
      </c>
      <c r="E9" s="778">
        <v>2</v>
      </c>
      <c r="F9" s="778">
        <v>3</v>
      </c>
      <c r="G9" s="778">
        <v>7</v>
      </c>
      <c r="H9" s="778" t="s">
        <v>73</v>
      </c>
      <c r="I9" s="778">
        <v>1</v>
      </c>
      <c r="J9" s="778">
        <v>1</v>
      </c>
      <c r="K9" s="778">
        <v>31</v>
      </c>
      <c r="L9" s="778">
        <v>8</v>
      </c>
      <c r="M9" s="778">
        <v>7</v>
      </c>
      <c r="N9" s="778" t="s">
        <v>73</v>
      </c>
      <c r="O9" s="778" t="s">
        <v>73</v>
      </c>
      <c r="P9" s="780">
        <v>1</v>
      </c>
      <c r="T9" s="1501" t="s">
        <v>436</v>
      </c>
      <c r="U9" s="1429">
        <v>55</v>
      </c>
      <c r="V9" s="1429">
        <v>1</v>
      </c>
      <c r="W9" s="1429">
        <v>5</v>
      </c>
      <c r="X9" s="1429">
        <v>7</v>
      </c>
      <c r="Y9" s="1429">
        <v>6</v>
      </c>
      <c r="AA9" s="1429">
        <v>1</v>
      </c>
      <c r="AB9" s="1429">
        <v>1</v>
      </c>
      <c r="AC9" s="1429">
        <v>20</v>
      </c>
      <c r="AD9" s="1429">
        <v>4</v>
      </c>
      <c r="AE9" s="1429">
        <v>10</v>
      </c>
      <c r="AI9" s="1417"/>
      <c r="AJ9" s="1417"/>
    </row>
    <row r="10" spans="1:36" s="1431" customFormat="1" ht="39" customHeight="1" x14ac:dyDescent="0.3">
      <c r="A10" s="2051"/>
      <c r="B10" s="1430" t="s">
        <v>93</v>
      </c>
      <c r="C10" s="781">
        <v>23</v>
      </c>
      <c r="D10" s="781" t="s">
        <v>73</v>
      </c>
      <c r="E10" s="781">
        <v>2</v>
      </c>
      <c r="F10" s="781">
        <v>1</v>
      </c>
      <c r="G10" s="781">
        <v>1</v>
      </c>
      <c r="H10" s="781" t="s">
        <v>73</v>
      </c>
      <c r="I10" s="781" t="s">
        <v>73</v>
      </c>
      <c r="J10" s="781">
        <v>2</v>
      </c>
      <c r="K10" s="781">
        <v>10</v>
      </c>
      <c r="L10" s="781">
        <v>2</v>
      </c>
      <c r="M10" s="781">
        <v>5</v>
      </c>
      <c r="N10" s="781" t="s">
        <v>73</v>
      </c>
      <c r="O10" s="781" t="s">
        <v>73</v>
      </c>
      <c r="P10" s="1502" t="s">
        <v>73</v>
      </c>
      <c r="Q10" s="1429"/>
      <c r="R10" s="1429"/>
      <c r="S10" s="1429"/>
      <c r="T10" s="1503" t="s">
        <v>437</v>
      </c>
      <c r="U10" s="1431">
        <v>15</v>
      </c>
      <c r="X10" s="1431">
        <v>2</v>
      </c>
      <c r="Y10" s="1431">
        <v>1</v>
      </c>
      <c r="AA10" s="1431">
        <v>1</v>
      </c>
      <c r="AB10" s="1431">
        <v>2</v>
      </c>
      <c r="AC10" s="1431">
        <v>5</v>
      </c>
      <c r="AD10" s="1431">
        <v>2</v>
      </c>
      <c r="AE10" s="1431">
        <v>2</v>
      </c>
      <c r="AI10" s="1423"/>
      <c r="AJ10" s="1423"/>
    </row>
    <row r="11" spans="1:36" s="1426" customFormat="1" ht="39" customHeight="1" x14ac:dyDescent="0.3">
      <c r="A11" s="2052" t="s">
        <v>208</v>
      </c>
      <c r="B11" s="1432" t="s">
        <v>143</v>
      </c>
      <c r="C11" s="1401">
        <v>308</v>
      </c>
      <c r="D11" s="1401">
        <v>12</v>
      </c>
      <c r="E11" s="1401">
        <v>22</v>
      </c>
      <c r="F11" s="1401">
        <v>23</v>
      </c>
      <c r="G11" s="1401">
        <v>60</v>
      </c>
      <c r="H11" s="1401">
        <v>2</v>
      </c>
      <c r="I11" s="1401">
        <v>16</v>
      </c>
      <c r="J11" s="1401">
        <v>9</v>
      </c>
      <c r="K11" s="1401">
        <v>83</v>
      </c>
      <c r="L11" s="1401">
        <v>46</v>
      </c>
      <c r="M11" s="1401">
        <v>29</v>
      </c>
      <c r="N11" s="1401" t="s">
        <v>73</v>
      </c>
      <c r="O11" s="1401">
        <v>1</v>
      </c>
      <c r="P11" s="1497">
        <v>5</v>
      </c>
      <c r="Q11" s="1429"/>
      <c r="R11" s="1429"/>
      <c r="S11" s="1429"/>
      <c r="T11" s="1498" t="s">
        <v>336</v>
      </c>
      <c r="U11" s="1499">
        <v>41</v>
      </c>
      <c r="V11" s="1499">
        <v>1</v>
      </c>
      <c r="W11" s="1499">
        <v>6</v>
      </c>
      <c r="X11" s="1499">
        <v>4</v>
      </c>
      <c r="Y11" s="1499">
        <v>7</v>
      </c>
      <c r="Z11" s="1499">
        <v>1</v>
      </c>
      <c r="AA11" s="1499">
        <v>2</v>
      </c>
      <c r="AB11" s="1499">
        <v>1</v>
      </c>
      <c r="AC11" s="1499">
        <v>12</v>
      </c>
      <c r="AD11" s="1499">
        <v>4</v>
      </c>
      <c r="AE11" s="1499">
        <v>3</v>
      </c>
      <c r="AF11" s="1499"/>
      <c r="AG11" s="1499"/>
      <c r="AH11" s="1499"/>
    </row>
    <row r="12" spans="1:36" s="1429" customFormat="1" ht="39" customHeight="1" x14ac:dyDescent="0.3">
      <c r="A12" s="2053"/>
      <c r="B12" s="1427" t="s">
        <v>144</v>
      </c>
      <c r="C12" s="778">
        <v>191</v>
      </c>
      <c r="D12" s="778">
        <v>7</v>
      </c>
      <c r="E12" s="778">
        <v>16</v>
      </c>
      <c r="F12" s="778">
        <v>12</v>
      </c>
      <c r="G12" s="778">
        <v>34</v>
      </c>
      <c r="H12" s="778" t="s">
        <v>73</v>
      </c>
      <c r="I12" s="778">
        <v>11</v>
      </c>
      <c r="J12" s="778">
        <v>6</v>
      </c>
      <c r="K12" s="778">
        <v>43</v>
      </c>
      <c r="L12" s="778">
        <v>34</v>
      </c>
      <c r="M12" s="778">
        <v>24</v>
      </c>
      <c r="N12" s="778" t="s">
        <v>73</v>
      </c>
      <c r="O12" s="778">
        <v>1</v>
      </c>
      <c r="P12" s="780">
        <v>3</v>
      </c>
      <c r="T12" s="1501" t="s">
        <v>436</v>
      </c>
      <c r="U12" s="1429">
        <v>33</v>
      </c>
      <c r="V12" s="1429">
        <v>1</v>
      </c>
      <c r="W12" s="1429">
        <v>6</v>
      </c>
      <c r="X12" s="1429">
        <v>2</v>
      </c>
      <c r="Y12" s="1429">
        <v>5</v>
      </c>
      <c r="Z12" s="1429">
        <v>1</v>
      </c>
      <c r="AA12" s="1429">
        <v>1</v>
      </c>
      <c r="AB12" s="1429">
        <v>1</v>
      </c>
      <c r="AC12" s="1429">
        <v>9</v>
      </c>
      <c r="AD12" s="1429">
        <v>4</v>
      </c>
      <c r="AE12" s="1429">
        <v>3</v>
      </c>
    </row>
    <row r="13" spans="1:36" s="1431" customFormat="1" ht="39" customHeight="1" x14ac:dyDescent="0.3">
      <c r="A13" s="2054"/>
      <c r="B13" s="1430" t="s">
        <v>93</v>
      </c>
      <c r="C13" s="781">
        <v>117</v>
      </c>
      <c r="D13" s="781">
        <v>5</v>
      </c>
      <c r="E13" s="781">
        <v>6</v>
      </c>
      <c r="F13" s="781">
        <v>11</v>
      </c>
      <c r="G13" s="781">
        <v>26</v>
      </c>
      <c r="H13" s="781">
        <v>2</v>
      </c>
      <c r="I13" s="781">
        <v>5</v>
      </c>
      <c r="J13" s="781">
        <v>3</v>
      </c>
      <c r="K13" s="781">
        <v>40</v>
      </c>
      <c r="L13" s="781">
        <v>12</v>
      </c>
      <c r="M13" s="781">
        <v>5</v>
      </c>
      <c r="N13" s="781" t="s">
        <v>73</v>
      </c>
      <c r="O13" s="781" t="s">
        <v>73</v>
      </c>
      <c r="P13" s="1502">
        <v>2</v>
      </c>
      <c r="Q13" s="1429"/>
      <c r="R13" s="1429"/>
      <c r="S13" s="1429"/>
      <c r="T13" s="1503" t="s">
        <v>437</v>
      </c>
      <c r="U13" s="1431">
        <v>8</v>
      </c>
      <c r="X13" s="1431">
        <v>2</v>
      </c>
      <c r="Y13" s="1431">
        <v>2</v>
      </c>
      <c r="AA13" s="1431">
        <v>1</v>
      </c>
      <c r="AC13" s="1431">
        <v>3</v>
      </c>
    </row>
    <row r="14" spans="1:36" s="1426" customFormat="1" ht="39" customHeight="1" x14ac:dyDescent="0.3">
      <c r="A14" s="2052" t="s">
        <v>336</v>
      </c>
      <c r="B14" s="1424" t="s">
        <v>143</v>
      </c>
      <c r="C14" s="1425">
        <v>32</v>
      </c>
      <c r="D14" s="1425" t="s">
        <v>73</v>
      </c>
      <c r="E14" s="1425">
        <v>4</v>
      </c>
      <c r="F14" s="1425">
        <v>1</v>
      </c>
      <c r="G14" s="1425">
        <v>3</v>
      </c>
      <c r="H14" s="1425" t="s">
        <v>73</v>
      </c>
      <c r="I14" s="1425" t="s">
        <v>73</v>
      </c>
      <c r="J14" s="1425">
        <v>1</v>
      </c>
      <c r="K14" s="1425">
        <v>13</v>
      </c>
      <c r="L14" s="1425">
        <v>4</v>
      </c>
      <c r="M14" s="1425">
        <v>4</v>
      </c>
      <c r="N14" s="1425" t="s">
        <v>73</v>
      </c>
      <c r="O14" s="1425">
        <v>1</v>
      </c>
      <c r="P14" s="1497">
        <v>1</v>
      </c>
      <c r="Q14" s="1429"/>
      <c r="R14" s="1429"/>
      <c r="S14" s="1429"/>
      <c r="T14" s="1498" t="s">
        <v>208</v>
      </c>
      <c r="U14" s="1499">
        <v>307</v>
      </c>
      <c r="V14" s="1499">
        <v>12</v>
      </c>
      <c r="W14" s="1499">
        <v>33</v>
      </c>
      <c r="X14" s="1499">
        <v>16</v>
      </c>
      <c r="Y14" s="1499">
        <v>44</v>
      </c>
      <c r="Z14" s="1499">
        <v>4</v>
      </c>
      <c r="AA14" s="1499">
        <v>8</v>
      </c>
      <c r="AB14" s="1499">
        <v>10</v>
      </c>
      <c r="AC14" s="1499">
        <v>102</v>
      </c>
      <c r="AD14" s="1499">
        <v>38</v>
      </c>
      <c r="AE14" s="1499">
        <v>36</v>
      </c>
      <c r="AF14" s="1499"/>
      <c r="AG14" s="1499"/>
      <c r="AH14" s="1499">
        <v>4</v>
      </c>
    </row>
    <row r="15" spans="1:36" s="1429" customFormat="1" ht="39" customHeight="1" x14ac:dyDescent="0.3">
      <c r="A15" s="2053"/>
      <c r="B15" s="1427" t="s">
        <v>144</v>
      </c>
      <c r="C15" s="778">
        <v>22</v>
      </c>
      <c r="D15" s="778" t="s">
        <v>73</v>
      </c>
      <c r="E15" s="778">
        <v>2</v>
      </c>
      <c r="F15" s="778">
        <v>1</v>
      </c>
      <c r="G15" s="778">
        <v>3</v>
      </c>
      <c r="H15" s="778" t="s">
        <v>73</v>
      </c>
      <c r="I15" s="778" t="s">
        <v>73</v>
      </c>
      <c r="J15" s="778">
        <v>1</v>
      </c>
      <c r="K15" s="778">
        <v>8</v>
      </c>
      <c r="L15" s="778">
        <v>3</v>
      </c>
      <c r="M15" s="778">
        <v>3</v>
      </c>
      <c r="N15" s="778" t="s">
        <v>73</v>
      </c>
      <c r="O15" s="778">
        <v>1</v>
      </c>
      <c r="P15" s="780" t="s">
        <v>73</v>
      </c>
      <c r="T15" s="1501" t="s">
        <v>436</v>
      </c>
      <c r="U15" s="1429">
        <v>184</v>
      </c>
      <c r="V15" s="1429">
        <v>8</v>
      </c>
      <c r="W15" s="1429">
        <v>20</v>
      </c>
      <c r="X15" s="1429">
        <v>7</v>
      </c>
      <c r="Y15" s="1429">
        <v>28</v>
      </c>
      <c r="Z15" s="1429">
        <v>3</v>
      </c>
      <c r="AA15" s="1429">
        <v>3</v>
      </c>
      <c r="AB15" s="1429">
        <v>8</v>
      </c>
      <c r="AC15" s="1429">
        <v>59</v>
      </c>
      <c r="AD15" s="1429">
        <v>22</v>
      </c>
      <c r="AE15" s="1429">
        <v>23</v>
      </c>
      <c r="AH15" s="1429">
        <v>3</v>
      </c>
    </row>
    <row r="16" spans="1:36" s="1431" customFormat="1" ht="39" customHeight="1" x14ac:dyDescent="0.3">
      <c r="A16" s="2054"/>
      <c r="B16" s="1430" t="s">
        <v>93</v>
      </c>
      <c r="C16" s="781">
        <v>10</v>
      </c>
      <c r="D16" s="781" t="s">
        <v>73</v>
      </c>
      <c r="E16" s="781">
        <v>2</v>
      </c>
      <c r="F16" s="781" t="s">
        <v>73</v>
      </c>
      <c r="G16" s="781" t="s">
        <v>73</v>
      </c>
      <c r="H16" s="781" t="s">
        <v>73</v>
      </c>
      <c r="I16" s="781" t="s">
        <v>73</v>
      </c>
      <c r="J16" s="781" t="s">
        <v>73</v>
      </c>
      <c r="K16" s="781">
        <v>5</v>
      </c>
      <c r="L16" s="781">
        <v>1</v>
      </c>
      <c r="M16" s="781">
        <v>1</v>
      </c>
      <c r="N16" s="781" t="s">
        <v>73</v>
      </c>
      <c r="O16" s="781" t="s">
        <v>73</v>
      </c>
      <c r="P16" s="1502">
        <v>1</v>
      </c>
      <c r="Q16" s="1429"/>
      <c r="R16" s="1429"/>
      <c r="S16" s="1429"/>
      <c r="T16" s="1503" t="s">
        <v>437</v>
      </c>
      <c r="U16" s="1431">
        <v>123</v>
      </c>
      <c r="V16" s="1431">
        <v>4</v>
      </c>
      <c r="W16" s="1431">
        <v>13</v>
      </c>
      <c r="X16" s="1431">
        <v>9</v>
      </c>
      <c r="Y16" s="1431">
        <v>16</v>
      </c>
      <c r="Z16" s="1431">
        <v>1</v>
      </c>
      <c r="AA16" s="1431">
        <v>5</v>
      </c>
      <c r="AB16" s="1431">
        <v>2</v>
      </c>
      <c r="AC16" s="1431">
        <v>43</v>
      </c>
      <c r="AD16" s="1431">
        <v>16</v>
      </c>
      <c r="AE16" s="1431">
        <v>13</v>
      </c>
      <c r="AH16" s="1431">
        <v>1</v>
      </c>
    </row>
    <row r="17" spans="1:36" s="1426" customFormat="1" ht="39" customHeight="1" x14ac:dyDescent="0.3">
      <c r="A17" s="2049" t="s">
        <v>337</v>
      </c>
      <c r="B17" s="1424" t="s">
        <v>143</v>
      </c>
      <c r="C17" s="1425">
        <v>310</v>
      </c>
      <c r="D17" s="1425" t="s">
        <v>73</v>
      </c>
      <c r="E17" s="1425">
        <v>19</v>
      </c>
      <c r="F17" s="1425">
        <v>23</v>
      </c>
      <c r="G17" s="1425">
        <v>35</v>
      </c>
      <c r="H17" s="1425" t="s">
        <v>73</v>
      </c>
      <c r="I17" s="1425">
        <v>22</v>
      </c>
      <c r="J17" s="1425">
        <v>11</v>
      </c>
      <c r="K17" s="1425">
        <v>144</v>
      </c>
      <c r="L17" s="1425">
        <v>42</v>
      </c>
      <c r="M17" s="1425">
        <v>14</v>
      </c>
      <c r="N17" s="1425" t="s">
        <v>73</v>
      </c>
      <c r="O17" s="1425" t="s">
        <v>73</v>
      </c>
      <c r="P17" s="1497" t="s">
        <v>73</v>
      </c>
      <c r="Q17" s="1429"/>
      <c r="R17" s="1429"/>
      <c r="S17" s="1429"/>
      <c r="T17" s="1498" t="s">
        <v>337</v>
      </c>
      <c r="U17" s="1499">
        <v>318</v>
      </c>
      <c r="V17" s="1499">
        <v>5</v>
      </c>
      <c r="W17" s="1499">
        <v>20</v>
      </c>
      <c r="X17" s="1499">
        <v>21</v>
      </c>
      <c r="Y17" s="1499">
        <v>43</v>
      </c>
      <c r="Z17" s="1499"/>
      <c r="AA17" s="1499">
        <v>10</v>
      </c>
      <c r="AB17" s="1499">
        <v>12</v>
      </c>
      <c r="AC17" s="1499">
        <v>146</v>
      </c>
      <c r="AD17" s="1499">
        <v>47</v>
      </c>
      <c r="AE17" s="1499">
        <v>11</v>
      </c>
      <c r="AF17" s="1499"/>
      <c r="AG17" s="1499"/>
      <c r="AH17" s="1499">
        <v>3</v>
      </c>
    </row>
    <row r="18" spans="1:36" s="1429" customFormat="1" ht="39" customHeight="1" x14ac:dyDescent="0.3">
      <c r="A18" s="2050"/>
      <c r="B18" s="1427" t="s">
        <v>144</v>
      </c>
      <c r="C18" s="778">
        <v>161</v>
      </c>
      <c r="D18" s="778" t="s">
        <v>73</v>
      </c>
      <c r="E18" s="778">
        <v>12</v>
      </c>
      <c r="F18" s="778">
        <v>11</v>
      </c>
      <c r="G18" s="778">
        <v>16</v>
      </c>
      <c r="H18" s="778" t="s">
        <v>73</v>
      </c>
      <c r="I18" s="778">
        <v>12</v>
      </c>
      <c r="J18" s="778">
        <v>6</v>
      </c>
      <c r="K18" s="778">
        <v>73</v>
      </c>
      <c r="L18" s="778">
        <v>21</v>
      </c>
      <c r="M18" s="778">
        <v>10</v>
      </c>
      <c r="N18" s="778" t="s">
        <v>73</v>
      </c>
      <c r="O18" s="778" t="s">
        <v>73</v>
      </c>
      <c r="P18" s="780" t="s">
        <v>73</v>
      </c>
      <c r="T18" s="1501" t="s">
        <v>436</v>
      </c>
      <c r="U18" s="1429">
        <v>175</v>
      </c>
      <c r="V18" s="1429">
        <v>5</v>
      </c>
      <c r="W18" s="1429">
        <v>12</v>
      </c>
      <c r="X18" s="1429">
        <v>8</v>
      </c>
      <c r="Y18" s="1429">
        <v>29</v>
      </c>
      <c r="AA18" s="1429">
        <v>5</v>
      </c>
      <c r="AB18" s="1429">
        <v>4</v>
      </c>
      <c r="AC18" s="1429">
        <v>78</v>
      </c>
      <c r="AD18" s="1429">
        <v>26</v>
      </c>
      <c r="AE18" s="1429">
        <v>7</v>
      </c>
      <c r="AH18" s="1429">
        <v>1</v>
      </c>
      <c r="AI18" s="1417"/>
      <c r="AJ18" s="1417"/>
    </row>
    <row r="19" spans="1:36" s="1431" customFormat="1" ht="39" customHeight="1" x14ac:dyDescent="0.3">
      <c r="A19" s="2051"/>
      <c r="B19" s="1430" t="s">
        <v>93</v>
      </c>
      <c r="C19" s="781">
        <v>149</v>
      </c>
      <c r="D19" s="781" t="s">
        <v>73</v>
      </c>
      <c r="E19" s="781">
        <v>7</v>
      </c>
      <c r="F19" s="781">
        <v>12</v>
      </c>
      <c r="G19" s="781">
        <v>19</v>
      </c>
      <c r="H19" s="781" t="s">
        <v>73</v>
      </c>
      <c r="I19" s="781">
        <v>10</v>
      </c>
      <c r="J19" s="781">
        <v>5</v>
      </c>
      <c r="K19" s="781">
        <v>71</v>
      </c>
      <c r="L19" s="781">
        <v>21</v>
      </c>
      <c r="M19" s="781">
        <v>4</v>
      </c>
      <c r="N19" s="781" t="s">
        <v>73</v>
      </c>
      <c r="O19" s="781" t="s">
        <v>73</v>
      </c>
      <c r="P19" s="1502" t="s">
        <v>73</v>
      </c>
      <c r="Q19" s="1429"/>
      <c r="R19" s="1429"/>
      <c r="S19" s="1429"/>
      <c r="T19" s="1503" t="s">
        <v>437</v>
      </c>
      <c r="U19" s="1431">
        <v>143</v>
      </c>
      <c r="W19" s="1431">
        <v>8</v>
      </c>
      <c r="X19" s="1431">
        <v>13</v>
      </c>
      <c r="Y19" s="1431">
        <v>14</v>
      </c>
      <c r="AA19" s="1431">
        <v>5</v>
      </c>
      <c r="AB19" s="1431">
        <v>8</v>
      </c>
      <c r="AC19" s="1431">
        <v>68</v>
      </c>
      <c r="AD19" s="1431">
        <v>21</v>
      </c>
      <c r="AE19" s="1431">
        <v>4</v>
      </c>
      <c r="AH19" s="1431">
        <v>2</v>
      </c>
    </row>
    <row r="20" spans="1:36" s="1426" customFormat="1" ht="39" customHeight="1" x14ac:dyDescent="0.3">
      <c r="A20" s="2049" t="s">
        <v>338</v>
      </c>
      <c r="B20" s="1424" t="s">
        <v>143</v>
      </c>
      <c r="C20" s="1425">
        <v>192</v>
      </c>
      <c r="D20" s="1425">
        <v>7</v>
      </c>
      <c r="E20" s="1425">
        <v>13</v>
      </c>
      <c r="F20" s="1425">
        <v>13</v>
      </c>
      <c r="G20" s="1425">
        <v>16</v>
      </c>
      <c r="H20" s="1425">
        <v>1</v>
      </c>
      <c r="I20" s="1425">
        <v>11</v>
      </c>
      <c r="J20" s="1425">
        <v>4</v>
      </c>
      <c r="K20" s="1425">
        <v>75</v>
      </c>
      <c r="L20" s="1425">
        <v>30</v>
      </c>
      <c r="M20" s="1425">
        <v>17</v>
      </c>
      <c r="N20" s="1425" t="s">
        <v>73</v>
      </c>
      <c r="O20" s="1425">
        <v>1</v>
      </c>
      <c r="P20" s="1497">
        <v>4</v>
      </c>
      <c r="Q20" s="1429"/>
      <c r="R20" s="1429"/>
      <c r="S20" s="1429"/>
      <c r="T20" s="1498" t="s">
        <v>338</v>
      </c>
      <c r="U20" s="1499">
        <v>162</v>
      </c>
      <c r="V20" s="1499">
        <v>3</v>
      </c>
      <c r="W20" s="1499">
        <v>11</v>
      </c>
      <c r="X20" s="1499">
        <v>7</v>
      </c>
      <c r="Y20" s="1499">
        <v>22</v>
      </c>
      <c r="Z20" s="1499">
        <v>1</v>
      </c>
      <c r="AA20" s="1499">
        <v>9</v>
      </c>
      <c r="AB20" s="1499">
        <v>6</v>
      </c>
      <c r="AC20" s="1499">
        <v>61</v>
      </c>
      <c r="AD20" s="1499">
        <v>19</v>
      </c>
      <c r="AE20" s="1499">
        <v>22</v>
      </c>
      <c r="AF20" s="1499"/>
      <c r="AG20" s="1499"/>
      <c r="AH20" s="1499">
        <v>1</v>
      </c>
    </row>
    <row r="21" spans="1:36" s="1429" customFormat="1" ht="39" customHeight="1" x14ac:dyDescent="0.3">
      <c r="A21" s="2050"/>
      <c r="B21" s="1427" t="s">
        <v>144</v>
      </c>
      <c r="C21" s="778">
        <v>101</v>
      </c>
      <c r="D21" s="778">
        <v>5</v>
      </c>
      <c r="E21" s="778">
        <v>7</v>
      </c>
      <c r="F21" s="778">
        <v>5</v>
      </c>
      <c r="G21" s="778">
        <v>10</v>
      </c>
      <c r="H21" s="778">
        <v>1</v>
      </c>
      <c r="I21" s="778">
        <v>5</v>
      </c>
      <c r="J21" s="778">
        <v>2</v>
      </c>
      <c r="K21" s="778">
        <v>40</v>
      </c>
      <c r="L21" s="778">
        <v>13</v>
      </c>
      <c r="M21" s="778">
        <v>10</v>
      </c>
      <c r="N21" s="778" t="s">
        <v>73</v>
      </c>
      <c r="O21" s="778" t="s">
        <v>73</v>
      </c>
      <c r="P21" s="780">
        <v>3</v>
      </c>
      <c r="T21" s="1501" t="s">
        <v>436</v>
      </c>
      <c r="U21" s="1429">
        <v>68</v>
      </c>
      <c r="V21" s="1429">
        <v>1</v>
      </c>
      <c r="W21" s="1429">
        <v>6</v>
      </c>
      <c r="X21" s="1429">
        <v>1</v>
      </c>
      <c r="Y21" s="1429">
        <v>8</v>
      </c>
      <c r="AA21" s="1429">
        <v>6</v>
      </c>
      <c r="AB21" s="1429">
        <v>2</v>
      </c>
      <c r="AC21" s="1429">
        <v>22</v>
      </c>
      <c r="AD21" s="1429">
        <v>10</v>
      </c>
      <c r="AE21" s="1429">
        <v>12</v>
      </c>
    </row>
    <row r="22" spans="1:36" s="1431" customFormat="1" ht="39" customHeight="1" x14ac:dyDescent="0.3">
      <c r="A22" s="2051"/>
      <c r="B22" s="1430" t="s">
        <v>93</v>
      </c>
      <c r="C22" s="781">
        <v>91</v>
      </c>
      <c r="D22" s="781">
        <v>2</v>
      </c>
      <c r="E22" s="781">
        <v>6</v>
      </c>
      <c r="F22" s="781">
        <v>8</v>
      </c>
      <c r="G22" s="781">
        <v>6</v>
      </c>
      <c r="H22" s="781" t="s">
        <v>73</v>
      </c>
      <c r="I22" s="781">
        <v>6</v>
      </c>
      <c r="J22" s="781">
        <v>2</v>
      </c>
      <c r="K22" s="781">
        <v>35</v>
      </c>
      <c r="L22" s="781">
        <v>17</v>
      </c>
      <c r="M22" s="781">
        <v>7</v>
      </c>
      <c r="N22" s="781" t="s">
        <v>73</v>
      </c>
      <c r="O22" s="781">
        <v>1</v>
      </c>
      <c r="P22" s="1502">
        <v>1</v>
      </c>
      <c r="Q22" s="1429"/>
      <c r="R22" s="1429"/>
      <c r="S22" s="1429"/>
      <c r="T22" s="1503" t="s">
        <v>437</v>
      </c>
      <c r="U22" s="1431">
        <v>94</v>
      </c>
      <c r="V22" s="1431">
        <v>2</v>
      </c>
      <c r="W22" s="1431">
        <v>5</v>
      </c>
      <c r="X22" s="1431">
        <v>6</v>
      </c>
      <c r="Y22" s="1431">
        <v>14</v>
      </c>
      <c r="Z22" s="1431">
        <v>1</v>
      </c>
      <c r="AA22" s="1431">
        <v>3</v>
      </c>
      <c r="AB22" s="1431">
        <v>4</v>
      </c>
      <c r="AC22" s="1431">
        <v>39</v>
      </c>
      <c r="AD22" s="1431">
        <v>9</v>
      </c>
      <c r="AE22" s="1431">
        <v>10</v>
      </c>
      <c r="AH22" s="1431">
        <v>1</v>
      </c>
    </row>
    <row r="23" spans="1:36" s="1426" customFormat="1" ht="39" customHeight="1" x14ac:dyDescent="0.3">
      <c r="A23" s="2052" t="s">
        <v>210</v>
      </c>
      <c r="B23" s="1424" t="s">
        <v>143</v>
      </c>
      <c r="C23" s="1425">
        <v>147</v>
      </c>
      <c r="D23" s="1425">
        <v>2</v>
      </c>
      <c r="E23" s="1425">
        <v>3</v>
      </c>
      <c r="F23" s="1425">
        <v>6</v>
      </c>
      <c r="G23" s="1425">
        <v>19</v>
      </c>
      <c r="H23" s="1425" t="s">
        <v>73</v>
      </c>
      <c r="I23" s="1425">
        <v>7</v>
      </c>
      <c r="J23" s="1425">
        <v>4</v>
      </c>
      <c r="K23" s="1425">
        <v>77</v>
      </c>
      <c r="L23" s="1425">
        <v>20</v>
      </c>
      <c r="M23" s="1425">
        <v>7</v>
      </c>
      <c r="N23" s="1425" t="s">
        <v>73</v>
      </c>
      <c r="O23" s="1425" t="s">
        <v>73</v>
      </c>
      <c r="P23" s="1497">
        <v>2</v>
      </c>
      <c r="Q23" s="1429"/>
      <c r="R23" s="1429"/>
      <c r="S23" s="1429"/>
      <c r="T23" s="1498" t="s">
        <v>210</v>
      </c>
      <c r="U23" s="1499">
        <v>131</v>
      </c>
      <c r="V23" s="1499">
        <v>3</v>
      </c>
      <c r="W23" s="1499">
        <v>6</v>
      </c>
      <c r="X23" s="1499">
        <v>12</v>
      </c>
      <c r="Y23" s="1499">
        <v>16</v>
      </c>
      <c r="Z23" s="1499">
        <v>1</v>
      </c>
      <c r="AA23" s="1499">
        <v>8</v>
      </c>
      <c r="AB23" s="1499">
        <v>5</v>
      </c>
      <c r="AC23" s="1499">
        <v>60</v>
      </c>
      <c r="AD23" s="1499">
        <v>17</v>
      </c>
      <c r="AE23" s="1499">
        <v>3</v>
      </c>
      <c r="AF23" s="1499"/>
      <c r="AG23" s="1499"/>
      <c r="AH23" s="1499"/>
    </row>
    <row r="24" spans="1:36" s="1429" customFormat="1" ht="39" customHeight="1" x14ac:dyDescent="0.3">
      <c r="A24" s="2053"/>
      <c r="B24" s="1427" t="s">
        <v>144</v>
      </c>
      <c r="C24" s="778">
        <v>70</v>
      </c>
      <c r="D24" s="778">
        <v>1</v>
      </c>
      <c r="E24" s="778">
        <v>3</v>
      </c>
      <c r="F24" s="778" t="s">
        <v>73</v>
      </c>
      <c r="G24" s="778">
        <v>10</v>
      </c>
      <c r="H24" s="778" t="s">
        <v>73</v>
      </c>
      <c r="I24" s="778">
        <v>5</v>
      </c>
      <c r="J24" s="778">
        <v>2</v>
      </c>
      <c r="K24" s="778">
        <v>32</v>
      </c>
      <c r="L24" s="778">
        <v>14</v>
      </c>
      <c r="M24" s="778">
        <v>1</v>
      </c>
      <c r="N24" s="778" t="s">
        <v>73</v>
      </c>
      <c r="O24" s="778" t="s">
        <v>73</v>
      </c>
      <c r="P24" s="780">
        <v>2</v>
      </c>
      <c r="T24" s="1501" t="s">
        <v>436</v>
      </c>
      <c r="U24" s="1429">
        <v>73</v>
      </c>
      <c r="V24" s="1429">
        <v>1</v>
      </c>
      <c r="W24" s="1429">
        <v>3</v>
      </c>
      <c r="X24" s="1429">
        <v>6</v>
      </c>
      <c r="Y24" s="1429">
        <v>11</v>
      </c>
      <c r="Z24" s="1429">
        <v>1</v>
      </c>
      <c r="AA24" s="1429">
        <v>7</v>
      </c>
      <c r="AB24" s="1429">
        <v>1</v>
      </c>
      <c r="AC24" s="1429">
        <v>32</v>
      </c>
      <c r="AD24" s="1429">
        <v>9</v>
      </c>
      <c r="AE24" s="1429">
        <v>2</v>
      </c>
    </row>
    <row r="25" spans="1:36" s="1431" customFormat="1" ht="39" customHeight="1" x14ac:dyDescent="0.3">
      <c r="A25" s="2054"/>
      <c r="B25" s="1430" t="s">
        <v>93</v>
      </c>
      <c r="C25" s="781">
        <v>77</v>
      </c>
      <c r="D25" s="781">
        <v>1</v>
      </c>
      <c r="E25" s="781" t="s">
        <v>73</v>
      </c>
      <c r="F25" s="781">
        <v>6</v>
      </c>
      <c r="G25" s="781">
        <v>9</v>
      </c>
      <c r="H25" s="781" t="s">
        <v>73</v>
      </c>
      <c r="I25" s="781">
        <v>2</v>
      </c>
      <c r="J25" s="781">
        <v>2</v>
      </c>
      <c r="K25" s="781">
        <v>45</v>
      </c>
      <c r="L25" s="781">
        <v>6</v>
      </c>
      <c r="M25" s="781">
        <v>6</v>
      </c>
      <c r="N25" s="781" t="s">
        <v>73</v>
      </c>
      <c r="O25" s="781" t="s">
        <v>73</v>
      </c>
      <c r="P25" s="1502" t="s">
        <v>73</v>
      </c>
      <c r="Q25" s="1429"/>
      <c r="R25" s="1429"/>
      <c r="S25" s="1429"/>
      <c r="T25" s="1503" t="s">
        <v>437</v>
      </c>
      <c r="U25" s="1431">
        <v>58</v>
      </c>
      <c r="V25" s="1431">
        <v>2</v>
      </c>
      <c r="W25" s="1431">
        <v>3</v>
      </c>
      <c r="X25" s="1431">
        <v>6</v>
      </c>
      <c r="Y25" s="1431">
        <v>5</v>
      </c>
      <c r="AA25" s="1431">
        <v>1</v>
      </c>
      <c r="AB25" s="1431">
        <v>4</v>
      </c>
      <c r="AC25" s="1431">
        <v>28</v>
      </c>
      <c r="AD25" s="1431">
        <v>8</v>
      </c>
      <c r="AE25" s="1431">
        <v>1</v>
      </c>
    </row>
    <row r="26" spans="1:36" s="1426" customFormat="1" ht="39" customHeight="1" x14ac:dyDescent="0.3">
      <c r="A26" s="2052" t="s">
        <v>339</v>
      </c>
      <c r="B26" s="1424" t="s">
        <v>143</v>
      </c>
      <c r="C26" s="1425">
        <v>27</v>
      </c>
      <c r="D26" s="1425" t="s">
        <v>73</v>
      </c>
      <c r="E26" s="1425">
        <v>2</v>
      </c>
      <c r="F26" s="1425">
        <v>2</v>
      </c>
      <c r="G26" s="1425">
        <v>4</v>
      </c>
      <c r="H26" s="1425" t="s">
        <v>73</v>
      </c>
      <c r="I26" s="1425">
        <v>1</v>
      </c>
      <c r="J26" s="1425" t="s">
        <v>73</v>
      </c>
      <c r="K26" s="1425">
        <v>15</v>
      </c>
      <c r="L26" s="1425">
        <v>2</v>
      </c>
      <c r="M26" s="1425">
        <v>1</v>
      </c>
      <c r="N26" s="1425" t="s">
        <v>73</v>
      </c>
      <c r="O26" s="1425" t="s">
        <v>73</v>
      </c>
      <c r="P26" s="1497" t="s">
        <v>73</v>
      </c>
      <c r="Q26" s="1429"/>
      <c r="R26" s="1429"/>
      <c r="S26" s="1429"/>
      <c r="T26" s="1498" t="s">
        <v>339</v>
      </c>
      <c r="U26" s="1499">
        <v>28</v>
      </c>
      <c r="V26" s="1499"/>
      <c r="W26" s="1499"/>
      <c r="X26" s="1499">
        <v>1</v>
      </c>
      <c r="Y26" s="1499">
        <v>3</v>
      </c>
      <c r="Z26" s="1499"/>
      <c r="AA26" s="1499">
        <v>2</v>
      </c>
      <c r="AB26" s="1499">
        <v>2</v>
      </c>
      <c r="AC26" s="1499">
        <v>13</v>
      </c>
      <c r="AD26" s="1499">
        <v>3</v>
      </c>
      <c r="AE26" s="1499">
        <v>4</v>
      </c>
      <c r="AF26" s="1499"/>
      <c r="AG26" s="1499"/>
      <c r="AH26" s="1499"/>
    </row>
    <row r="27" spans="1:36" s="1429" customFormat="1" ht="39" customHeight="1" x14ac:dyDescent="0.3">
      <c r="A27" s="2053"/>
      <c r="B27" s="1427" t="s">
        <v>144</v>
      </c>
      <c r="C27" s="778">
        <v>23</v>
      </c>
      <c r="D27" s="778" t="s">
        <v>73</v>
      </c>
      <c r="E27" s="778">
        <v>2</v>
      </c>
      <c r="F27" s="778">
        <v>2</v>
      </c>
      <c r="G27" s="778">
        <v>3</v>
      </c>
      <c r="H27" s="778" t="s">
        <v>73</v>
      </c>
      <c r="I27" s="778">
        <v>1</v>
      </c>
      <c r="J27" s="778" t="s">
        <v>73</v>
      </c>
      <c r="K27" s="778">
        <v>13</v>
      </c>
      <c r="L27" s="778">
        <v>1</v>
      </c>
      <c r="M27" s="778">
        <v>1</v>
      </c>
      <c r="N27" s="778" t="s">
        <v>73</v>
      </c>
      <c r="O27" s="778" t="s">
        <v>73</v>
      </c>
      <c r="P27" s="780" t="s">
        <v>73</v>
      </c>
      <c r="T27" s="1501" t="s">
        <v>436</v>
      </c>
      <c r="U27" s="1429">
        <v>21</v>
      </c>
      <c r="X27" s="1429">
        <v>1</v>
      </c>
      <c r="Y27" s="1429">
        <v>3</v>
      </c>
      <c r="AA27" s="1429">
        <v>1</v>
      </c>
      <c r="AB27" s="1429">
        <v>2</v>
      </c>
      <c r="AC27" s="1429">
        <v>9</v>
      </c>
      <c r="AD27" s="1429">
        <v>1</v>
      </c>
      <c r="AE27" s="1429">
        <v>4</v>
      </c>
    </row>
    <row r="28" spans="1:36" s="1431" customFormat="1" ht="39" customHeight="1" x14ac:dyDescent="0.3">
      <c r="A28" s="2054"/>
      <c r="B28" s="1430" t="s">
        <v>93</v>
      </c>
      <c r="C28" s="781">
        <v>4</v>
      </c>
      <c r="D28" s="781" t="s">
        <v>73</v>
      </c>
      <c r="E28" s="781" t="s">
        <v>73</v>
      </c>
      <c r="F28" s="781" t="s">
        <v>73</v>
      </c>
      <c r="G28" s="781">
        <v>1</v>
      </c>
      <c r="H28" s="781" t="s">
        <v>73</v>
      </c>
      <c r="I28" s="781" t="s">
        <v>73</v>
      </c>
      <c r="J28" s="781" t="s">
        <v>73</v>
      </c>
      <c r="K28" s="781">
        <v>2</v>
      </c>
      <c r="L28" s="781">
        <v>1</v>
      </c>
      <c r="M28" s="781" t="s">
        <v>73</v>
      </c>
      <c r="N28" s="781" t="s">
        <v>73</v>
      </c>
      <c r="O28" s="781" t="s">
        <v>73</v>
      </c>
      <c r="P28" s="1502" t="s">
        <v>73</v>
      </c>
      <c r="Q28" s="1429"/>
      <c r="R28" s="1429"/>
      <c r="S28" s="1429"/>
      <c r="T28" s="1503" t="s">
        <v>437</v>
      </c>
      <c r="U28" s="1431">
        <v>7</v>
      </c>
      <c r="AA28" s="1431">
        <v>1</v>
      </c>
      <c r="AC28" s="1431">
        <v>4</v>
      </c>
      <c r="AD28" s="1431">
        <v>2</v>
      </c>
    </row>
    <row r="29" spans="1:36" s="1426" customFormat="1" ht="39" customHeight="1" x14ac:dyDescent="0.3">
      <c r="A29" s="2049" t="s">
        <v>340</v>
      </c>
      <c r="B29" s="1424" t="s">
        <v>143</v>
      </c>
      <c r="C29" s="1425">
        <v>247</v>
      </c>
      <c r="D29" s="1425">
        <v>4</v>
      </c>
      <c r="E29" s="1425">
        <v>10</v>
      </c>
      <c r="F29" s="1425">
        <v>14</v>
      </c>
      <c r="G29" s="1425">
        <v>26</v>
      </c>
      <c r="H29" s="1425">
        <v>1</v>
      </c>
      <c r="I29" s="1425">
        <v>11</v>
      </c>
      <c r="J29" s="1425">
        <v>7</v>
      </c>
      <c r="K29" s="1425">
        <v>111</v>
      </c>
      <c r="L29" s="1425">
        <v>41</v>
      </c>
      <c r="M29" s="1425">
        <v>18</v>
      </c>
      <c r="N29" s="1425" t="s">
        <v>73</v>
      </c>
      <c r="O29" s="1425">
        <v>2</v>
      </c>
      <c r="P29" s="1497">
        <v>2</v>
      </c>
      <c r="Q29" s="1429"/>
      <c r="R29" s="1429"/>
      <c r="S29" s="1429"/>
      <c r="T29" s="1498" t="s">
        <v>340</v>
      </c>
      <c r="U29" s="1499">
        <v>239</v>
      </c>
      <c r="V29" s="1499">
        <v>3</v>
      </c>
      <c r="W29" s="1499">
        <v>17</v>
      </c>
      <c r="X29" s="1499">
        <v>19</v>
      </c>
      <c r="Y29" s="1499">
        <v>30</v>
      </c>
      <c r="Z29" s="1499">
        <v>2</v>
      </c>
      <c r="AA29" s="1499">
        <v>10</v>
      </c>
      <c r="AB29" s="1499">
        <v>6</v>
      </c>
      <c r="AC29" s="1499">
        <v>116</v>
      </c>
      <c r="AD29" s="1499">
        <v>25</v>
      </c>
      <c r="AE29" s="1499">
        <v>8</v>
      </c>
      <c r="AF29" s="1499"/>
      <c r="AG29" s="1499">
        <v>2</v>
      </c>
      <c r="AH29" s="1499">
        <v>1</v>
      </c>
    </row>
    <row r="30" spans="1:36" s="1429" customFormat="1" ht="39" customHeight="1" x14ac:dyDescent="0.3">
      <c r="A30" s="2050"/>
      <c r="B30" s="1427" t="s">
        <v>144</v>
      </c>
      <c r="C30" s="778">
        <v>161</v>
      </c>
      <c r="D30" s="778">
        <v>3</v>
      </c>
      <c r="E30" s="778">
        <v>5</v>
      </c>
      <c r="F30" s="778">
        <v>9</v>
      </c>
      <c r="G30" s="778">
        <v>18</v>
      </c>
      <c r="H30" s="778">
        <v>1</v>
      </c>
      <c r="I30" s="778">
        <v>7</v>
      </c>
      <c r="J30" s="778">
        <v>3</v>
      </c>
      <c r="K30" s="778">
        <v>70</v>
      </c>
      <c r="L30" s="778">
        <v>28</v>
      </c>
      <c r="M30" s="778">
        <v>13</v>
      </c>
      <c r="N30" s="778" t="s">
        <v>73</v>
      </c>
      <c r="O30" s="778">
        <v>2</v>
      </c>
      <c r="P30" s="780">
        <v>2</v>
      </c>
      <c r="T30" s="1501" t="s">
        <v>436</v>
      </c>
      <c r="U30" s="1429">
        <v>157</v>
      </c>
      <c r="V30" s="1429">
        <v>2</v>
      </c>
      <c r="W30" s="1429">
        <v>16</v>
      </c>
      <c r="X30" s="1429">
        <v>14</v>
      </c>
      <c r="Y30" s="1429">
        <v>21</v>
      </c>
      <c r="Z30" s="1429">
        <v>2</v>
      </c>
      <c r="AA30" s="1429">
        <v>5</v>
      </c>
      <c r="AB30" s="1429">
        <v>4</v>
      </c>
      <c r="AC30" s="1429">
        <v>69</v>
      </c>
      <c r="AD30" s="1429">
        <v>17</v>
      </c>
      <c r="AE30" s="1429">
        <v>5</v>
      </c>
      <c r="AG30" s="1429">
        <v>2</v>
      </c>
    </row>
    <row r="31" spans="1:36" s="1431" customFormat="1" ht="39" customHeight="1" x14ac:dyDescent="0.3">
      <c r="A31" s="2051"/>
      <c r="B31" s="1430" t="s">
        <v>93</v>
      </c>
      <c r="C31" s="781">
        <v>86</v>
      </c>
      <c r="D31" s="781">
        <v>1</v>
      </c>
      <c r="E31" s="781">
        <v>5</v>
      </c>
      <c r="F31" s="781">
        <v>5</v>
      </c>
      <c r="G31" s="781">
        <v>8</v>
      </c>
      <c r="H31" s="781" t="s">
        <v>73</v>
      </c>
      <c r="I31" s="781">
        <v>4</v>
      </c>
      <c r="J31" s="781">
        <v>4</v>
      </c>
      <c r="K31" s="781">
        <v>41</v>
      </c>
      <c r="L31" s="781">
        <v>13</v>
      </c>
      <c r="M31" s="781">
        <v>5</v>
      </c>
      <c r="N31" s="781" t="s">
        <v>73</v>
      </c>
      <c r="O31" s="781" t="s">
        <v>73</v>
      </c>
      <c r="P31" s="1502" t="s">
        <v>73</v>
      </c>
      <c r="Q31" s="1429"/>
      <c r="R31" s="1429"/>
      <c r="S31" s="1429"/>
      <c r="T31" s="1503" t="s">
        <v>437</v>
      </c>
      <c r="U31" s="1431">
        <v>82</v>
      </c>
      <c r="V31" s="1431">
        <v>1</v>
      </c>
      <c r="W31" s="1431">
        <v>1</v>
      </c>
      <c r="X31" s="1431">
        <v>5</v>
      </c>
      <c r="Y31" s="1431">
        <v>9</v>
      </c>
      <c r="AA31" s="1431">
        <v>5</v>
      </c>
      <c r="AB31" s="1431">
        <v>2</v>
      </c>
      <c r="AC31" s="1431">
        <v>47</v>
      </c>
      <c r="AD31" s="1431">
        <v>8</v>
      </c>
      <c r="AE31" s="1431">
        <v>3</v>
      </c>
      <c r="AH31" s="1431">
        <v>1</v>
      </c>
    </row>
    <row r="32" spans="1:36" s="1426" customFormat="1" ht="39" customHeight="1" x14ac:dyDescent="0.3">
      <c r="A32" s="2049" t="s">
        <v>355</v>
      </c>
      <c r="B32" s="1424" t="s">
        <v>143</v>
      </c>
      <c r="C32" s="1425">
        <v>67</v>
      </c>
      <c r="D32" s="1425">
        <v>2</v>
      </c>
      <c r="E32" s="1425" t="s">
        <v>73</v>
      </c>
      <c r="F32" s="1425">
        <v>3</v>
      </c>
      <c r="G32" s="1425">
        <v>11</v>
      </c>
      <c r="H32" s="1425" t="s">
        <v>73</v>
      </c>
      <c r="I32" s="1425">
        <v>1</v>
      </c>
      <c r="J32" s="1425">
        <v>2</v>
      </c>
      <c r="K32" s="1425">
        <v>35</v>
      </c>
      <c r="L32" s="1425">
        <v>9</v>
      </c>
      <c r="M32" s="1425">
        <v>4</v>
      </c>
      <c r="N32" s="1425" t="s">
        <v>73</v>
      </c>
      <c r="O32" s="1425" t="s">
        <v>73</v>
      </c>
      <c r="P32" s="1497" t="s">
        <v>73</v>
      </c>
      <c r="Q32" s="1429"/>
      <c r="R32" s="1429"/>
      <c r="S32" s="1429"/>
      <c r="T32" s="1498" t="s">
        <v>438</v>
      </c>
      <c r="U32" s="1499">
        <v>30</v>
      </c>
      <c r="V32" s="1499">
        <v>1</v>
      </c>
      <c r="W32" s="1499">
        <v>3</v>
      </c>
      <c r="X32" s="1499">
        <v>2</v>
      </c>
      <c r="Y32" s="1499">
        <v>5</v>
      </c>
      <c r="Z32" s="1499"/>
      <c r="AA32" s="1499">
        <v>1</v>
      </c>
      <c r="AB32" s="1499">
        <v>1</v>
      </c>
      <c r="AC32" s="1499">
        <v>9</v>
      </c>
      <c r="AD32" s="1499">
        <v>5</v>
      </c>
      <c r="AE32" s="1499">
        <v>3</v>
      </c>
      <c r="AF32" s="1499"/>
      <c r="AG32" s="1499"/>
      <c r="AH32" s="1499"/>
    </row>
    <row r="33" spans="1:36" s="1431" customFormat="1" ht="39" customHeight="1" x14ac:dyDescent="0.3">
      <c r="A33" s="2051"/>
      <c r="B33" s="1430" t="s">
        <v>93</v>
      </c>
      <c r="C33" s="781">
        <v>67</v>
      </c>
      <c r="D33" s="781">
        <v>2</v>
      </c>
      <c r="E33" s="781" t="s">
        <v>73</v>
      </c>
      <c r="F33" s="781">
        <v>3</v>
      </c>
      <c r="G33" s="781">
        <v>11</v>
      </c>
      <c r="H33" s="781" t="s">
        <v>73</v>
      </c>
      <c r="I33" s="781">
        <v>1</v>
      </c>
      <c r="J33" s="781">
        <v>2</v>
      </c>
      <c r="K33" s="781">
        <v>35</v>
      </c>
      <c r="L33" s="781">
        <v>9</v>
      </c>
      <c r="M33" s="781">
        <v>4</v>
      </c>
      <c r="N33" s="781" t="s">
        <v>73</v>
      </c>
      <c r="O33" s="781" t="s">
        <v>73</v>
      </c>
      <c r="P33" s="1502" t="s">
        <v>73</v>
      </c>
      <c r="Q33" s="1429"/>
      <c r="R33" s="1429"/>
      <c r="S33" s="1429"/>
      <c r="T33" s="1503" t="s">
        <v>436</v>
      </c>
      <c r="U33" s="1431">
        <v>19</v>
      </c>
      <c r="V33" s="1431">
        <v>1</v>
      </c>
      <c r="X33" s="1431">
        <v>2</v>
      </c>
      <c r="Y33" s="1431">
        <v>2</v>
      </c>
      <c r="AA33" s="1431">
        <v>1</v>
      </c>
      <c r="AB33" s="1431">
        <v>1</v>
      </c>
      <c r="AC33" s="1431">
        <v>6</v>
      </c>
      <c r="AD33" s="1431">
        <v>3</v>
      </c>
      <c r="AE33" s="1431">
        <v>3</v>
      </c>
    </row>
    <row r="34" spans="1:36" s="1434" customFormat="1" ht="39" customHeight="1" x14ac:dyDescent="0.3">
      <c r="A34" s="2047" t="s">
        <v>342</v>
      </c>
      <c r="B34" s="1432" t="s">
        <v>143</v>
      </c>
      <c r="C34" s="1401">
        <v>148</v>
      </c>
      <c r="D34" s="1401">
        <v>5</v>
      </c>
      <c r="E34" s="1401">
        <v>9</v>
      </c>
      <c r="F34" s="1401">
        <v>15</v>
      </c>
      <c r="G34" s="1401">
        <v>16</v>
      </c>
      <c r="H34" s="1401">
        <v>2</v>
      </c>
      <c r="I34" s="1401">
        <v>13</v>
      </c>
      <c r="J34" s="1401">
        <v>1</v>
      </c>
      <c r="K34" s="1401">
        <v>59</v>
      </c>
      <c r="L34" s="1401">
        <v>18</v>
      </c>
      <c r="M34" s="1401">
        <v>8</v>
      </c>
      <c r="N34" s="1401" t="s">
        <v>73</v>
      </c>
      <c r="O34" s="1401">
        <v>1</v>
      </c>
      <c r="P34" s="1399">
        <v>1</v>
      </c>
      <c r="Q34" s="1429"/>
      <c r="R34" s="1429"/>
      <c r="S34" s="1429"/>
      <c r="T34" s="1504" t="s">
        <v>437</v>
      </c>
      <c r="U34" s="1434">
        <v>11</v>
      </c>
      <c r="W34" s="1434">
        <v>3</v>
      </c>
      <c r="Y34" s="1434">
        <v>3</v>
      </c>
      <c r="AC34" s="1434">
        <v>3</v>
      </c>
      <c r="AD34" s="1434">
        <v>2</v>
      </c>
    </row>
    <row r="35" spans="1:36" s="119" customFormat="1" ht="39" customHeight="1" x14ac:dyDescent="0.3">
      <c r="A35" s="2048"/>
      <c r="B35" s="1430" t="s">
        <v>93</v>
      </c>
      <c r="C35" s="1403">
        <v>148</v>
      </c>
      <c r="D35" s="1403">
        <v>5</v>
      </c>
      <c r="E35" s="1403">
        <v>9</v>
      </c>
      <c r="F35" s="1403">
        <v>15</v>
      </c>
      <c r="G35" s="1403">
        <v>16</v>
      </c>
      <c r="H35" s="1403">
        <v>2</v>
      </c>
      <c r="I35" s="1403">
        <v>13</v>
      </c>
      <c r="J35" s="1403">
        <v>1</v>
      </c>
      <c r="K35" s="1403">
        <v>59</v>
      </c>
      <c r="L35" s="1403">
        <v>18</v>
      </c>
      <c r="M35" s="1403">
        <v>8</v>
      </c>
      <c r="N35" s="1403" t="s">
        <v>73</v>
      </c>
      <c r="O35" s="1403">
        <v>1</v>
      </c>
      <c r="P35" s="1400">
        <v>1</v>
      </c>
      <c r="Q35" s="1429"/>
      <c r="R35" s="1429"/>
      <c r="S35" s="1429"/>
      <c r="T35" s="1505" t="s">
        <v>209</v>
      </c>
      <c r="U35" s="1506">
        <v>242</v>
      </c>
      <c r="V35" s="1506">
        <v>9</v>
      </c>
      <c r="W35" s="1506">
        <v>16</v>
      </c>
      <c r="X35" s="1506">
        <v>18</v>
      </c>
      <c r="Y35" s="1506">
        <v>27</v>
      </c>
      <c r="Z35" s="1506">
        <v>1</v>
      </c>
      <c r="AA35" s="1506">
        <v>10</v>
      </c>
      <c r="AB35" s="1506">
        <v>9</v>
      </c>
      <c r="AC35" s="1506">
        <v>105</v>
      </c>
      <c r="AD35" s="1506">
        <v>36</v>
      </c>
      <c r="AE35" s="1506">
        <v>9</v>
      </c>
      <c r="AF35" s="1506"/>
      <c r="AG35" s="1506">
        <v>2</v>
      </c>
      <c r="AH35" s="1506"/>
    </row>
    <row r="36" spans="1:36" ht="67.5" customHeight="1" x14ac:dyDescent="0.3">
      <c r="A36" s="2037" t="s">
        <v>781</v>
      </c>
      <c r="B36" s="2037"/>
      <c r="C36" s="2037"/>
      <c r="D36" s="2037"/>
      <c r="E36" s="2037"/>
      <c r="F36" s="2037"/>
      <c r="G36" s="2037"/>
      <c r="H36" s="2037"/>
      <c r="I36" s="2037"/>
      <c r="J36" s="2037"/>
      <c r="K36" s="2037"/>
      <c r="L36" s="2037"/>
      <c r="M36" s="2037"/>
      <c r="N36" s="2037"/>
      <c r="O36" s="2037"/>
      <c r="P36" s="2037"/>
      <c r="Q36" s="1489"/>
      <c r="R36" s="1489"/>
      <c r="S36" s="1489"/>
    </row>
    <row r="37" spans="1:36" ht="15" customHeight="1" thickBot="1" x14ac:dyDescent="0.35">
      <c r="A37" s="2038"/>
      <c r="B37" s="2038"/>
      <c r="C37" s="2038"/>
      <c r="D37" s="2038"/>
      <c r="E37" s="2038"/>
      <c r="F37" s="2038"/>
      <c r="G37" s="2038"/>
      <c r="H37" s="2038"/>
      <c r="I37" s="2038"/>
      <c r="J37" s="2038"/>
      <c r="K37" s="2038"/>
      <c r="L37" s="2038"/>
      <c r="M37" s="2038"/>
      <c r="N37" s="2038"/>
      <c r="O37" s="2038"/>
      <c r="P37" s="2038"/>
      <c r="Q37" s="2038"/>
      <c r="R37" s="2038"/>
      <c r="S37" s="2038"/>
      <c r="T37" s="1490" t="s">
        <v>431</v>
      </c>
      <c r="U37" s="1490" t="s">
        <v>85</v>
      </c>
      <c r="V37" s="1490" t="s">
        <v>28</v>
      </c>
      <c r="W37" s="1490" t="s">
        <v>59</v>
      </c>
      <c r="X37" s="1490" t="s">
        <v>60</v>
      </c>
      <c r="Y37" s="1490" t="s">
        <v>61</v>
      </c>
      <c r="Z37" s="1490" t="s">
        <v>146</v>
      </c>
      <c r="AA37" s="1490" t="s">
        <v>36</v>
      </c>
      <c r="AB37" s="1490" t="s">
        <v>38</v>
      </c>
      <c r="AC37" s="1490" t="s">
        <v>147</v>
      </c>
      <c r="AD37" s="1490" t="s">
        <v>435</v>
      </c>
      <c r="AE37" s="1490" t="s">
        <v>40</v>
      </c>
      <c r="AF37" s="1490" t="s">
        <v>432</v>
      </c>
      <c r="AG37" s="1490" t="s">
        <v>433</v>
      </c>
      <c r="AH37" s="1490" t="s">
        <v>434</v>
      </c>
      <c r="AI37" s="1484"/>
      <c r="AJ37" s="1484"/>
    </row>
    <row r="38" spans="1:36" s="119" customFormat="1" ht="45" customHeight="1" x14ac:dyDescent="0.3">
      <c r="A38" s="2065" t="s">
        <v>330</v>
      </c>
      <c r="B38" s="2041" t="s">
        <v>134</v>
      </c>
      <c r="C38" s="2043" t="s">
        <v>85</v>
      </c>
      <c r="D38" s="2045" t="s">
        <v>408</v>
      </c>
      <c r="E38" s="2045"/>
      <c r="F38" s="2045"/>
      <c r="G38" s="2045"/>
      <c r="H38" s="2045"/>
      <c r="I38" s="2045"/>
      <c r="J38" s="2045"/>
      <c r="K38" s="2045"/>
      <c r="L38" s="2045"/>
      <c r="M38" s="2045"/>
      <c r="N38" s="2045"/>
      <c r="O38" s="2045"/>
      <c r="P38" s="2046"/>
      <c r="Q38" s="1429"/>
      <c r="R38" s="1429"/>
      <c r="S38" s="1429"/>
    </row>
    <row r="39" spans="1:36" s="119" customFormat="1" ht="81.75" customHeight="1" thickBot="1" x14ac:dyDescent="0.35">
      <c r="A39" s="2066"/>
      <c r="B39" s="2042"/>
      <c r="C39" s="2044"/>
      <c r="D39" s="1407" t="s">
        <v>96</v>
      </c>
      <c r="E39" s="618" t="s">
        <v>97</v>
      </c>
      <c r="F39" s="618" t="s">
        <v>98</v>
      </c>
      <c r="G39" s="618" t="s">
        <v>99</v>
      </c>
      <c r="H39" s="618" t="s">
        <v>100</v>
      </c>
      <c r="I39" s="618" t="s">
        <v>101</v>
      </c>
      <c r="J39" s="1407" t="s">
        <v>365</v>
      </c>
      <c r="K39" s="1407" t="s">
        <v>104</v>
      </c>
      <c r="L39" s="1407" t="s">
        <v>105</v>
      </c>
      <c r="M39" s="618" t="s">
        <v>106</v>
      </c>
      <c r="N39" s="1407" t="s">
        <v>107</v>
      </c>
      <c r="O39" s="1407" t="s">
        <v>366</v>
      </c>
      <c r="P39" s="619" t="s">
        <v>367</v>
      </c>
      <c r="Q39" s="1429"/>
      <c r="R39" s="1429"/>
      <c r="S39" s="1429"/>
    </row>
    <row r="40" spans="1:36" s="1437" customFormat="1" ht="39" customHeight="1" x14ac:dyDescent="0.3">
      <c r="A40" s="2060" t="s">
        <v>343</v>
      </c>
      <c r="B40" s="1427" t="s">
        <v>143</v>
      </c>
      <c r="C40" s="778">
        <v>69</v>
      </c>
      <c r="D40" s="778">
        <v>2</v>
      </c>
      <c r="E40" s="778">
        <v>7</v>
      </c>
      <c r="F40" s="778">
        <v>3</v>
      </c>
      <c r="G40" s="778">
        <v>8</v>
      </c>
      <c r="H40" s="778" t="s">
        <v>73</v>
      </c>
      <c r="I40" s="778">
        <v>3</v>
      </c>
      <c r="J40" s="778" t="s">
        <v>73</v>
      </c>
      <c r="K40" s="778">
        <v>35</v>
      </c>
      <c r="L40" s="778">
        <v>8</v>
      </c>
      <c r="M40" s="778">
        <v>3</v>
      </c>
      <c r="N40" s="778" t="s">
        <v>73</v>
      </c>
      <c r="O40" s="778" t="s">
        <v>73</v>
      </c>
      <c r="P40" s="780" t="s">
        <v>73</v>
      </c>
      <c r="Q40" s="1429"/>
      <c r="R40" s="1429"/>
      <c r="S40" s="1429"/>
      <c r="T40" s="1507" t="s">
        <v>436</v>
      </c>
      <c r="U40" s="1437">
        <v>1</v>
      </c>
      <c r="AD40" s="1437">
        <v>1</v>
      </c>
    </row>
    <row r="41" spans="1:36" s="1431" customFormat="1" ht="39" customHeight="1" x14ac:dyDescent="0.3">
      <c r="A41" s="2054"/>
      <c r="B41" s="1430" t="s">
        <v>93</v>
      </c>
      <c r="C41" s="778">
        <v>69</v>
      </c>
      <c r="D41" s="778">
        <v>2</v>
      </c>
      <c r="E41" s="778">
        <v>7</v>
      </c>
      <c r="F41" s="778">
        <v>3</v>
      </c>
      <c r="G41" s="778">
        <v>8</v>
      </c>
      <c r="H41" s="778" t="s">
        <v>73</v>
      </c>
      <c r="I41" s="778">
        <v>3</v>
      </c>
      <c r="J41" s="778" t="s">
        <v>73</v>
      </c>
      <c r="K41" s="778">
        <v>35</v>
      </c>
      <c r="L41" s="778">
        <v>8</v>
      </c>
      <c r="M41" s="778">
        <v>3</v>
      </c>
      <c r="N41" s="778" t="s">
        <v>73</v>
      </c>
      <c r="O41" s="778" t="s">
        <v>73</v>
      </c>
      <c r="P41" s="780" t="s">
        <v>73</v>
      </c>
      <c r="Q41" s="1429"/>
      <c r="R41" s="1429"/>
      <c r="S41" s="1429"/>
      <c r="T41" s="1503" t="s">
        <v>437</v>
      </c>
      <c r="U41" s="1431">
        <v>241</v>
      </c>
      <c r="V41" s="1431">
        <v>9</v>
      </c>
      <c r="W41" s="1431">
        <v>16</v>
      </c>
      <c r="X41" s="1431">
        <v>18</v>
      </c>
      <c r="Y41" s="1431">
        <v>27</v>
      </c>
      <c r="Z41" s="1431">
        <v>1</v>
      </c>
      <c r="AA41" s="1431">
        <v>10</v>
      </c>
      <c r="AB41" s="1431">
        <v>9</v>
      </c>
      <c r="AC41" s="1431">
        <v>105</v>
      </c>
      <c r="AD41" s="1431">
        <v>35</v>
      </c>
      <c r="AE41" s="1431">
        <v>9</v>
      </c>
      <c r="AG41" s="1431">
        <v>2</v>
      </c>
    </row>
    <row r="42" spans="1:36" s="1426" customFormat="1" ht="39" customHeight="1" x14ac:dyDescent="0.3">
      <c r="A42" s="2052" t="s">
        <v>209</v>
      </c>
      <c r="B42" s="1424" t="s">
        <v>143</v>
      </c>
      <c r="C42" s="1425">
        <v>243</v>
      </c>
      <c r="D42" s="1425">
        <v>8</v>
      </c>
      <c r="E42" s="1425">
        <v>8</v>
      </c>
      <c r="F42" s="1425">
        <v>24</v>
      </c>
      <c r="G42" s="1425">
        <v>31</v>
      </c>
      <c r="H42" s="1425" t="s">
        <v>73</v>
      </c>
      <c r="I42" s="1425">
        <v>6</v>
      </c>
      <c r="J42" s="1425">
        <v>6</v>
      </c>
      <c r="K42" s="1425">
        <v>115</v>
      </c>
      <c r="L42" s="1425">
        <v>36</v>
      </c>
      <c r="M42" s="1425">
        <v>7</v>
      </c>
      <c r="N42" s="1425" t="s">
        <v>73</v>
      </c>
      <c r="O42" s="1425">
        <v>1</v>
      </c>
      <c r="P42" s="1497">
        <v>1</v>
      </c>
      <c r="Q42" s="1429"/>
      <c r="R42" s="1429"/>
      <c r="S42" s="1429"/>
      <c r="T42" s="1498" t="s">
        <v>342</v>
      </c>
      <c r="U42" s="1499">
        <v>144</v>
      </c>
      <c r="V42" s="1499">
        <v>5</v>
      </c>
      <c r="W42" s="1499">
        <v>10</v>
      </c>
      <c r="X42" s="1499">
        <v>8</v>
      </c>
      <c r="Y42" s="1499">
        <v>27</v>
      </c>
      <c r="Z42" s="1499">
        <v>2</v>
      </c>
      <c r="AA42" s="1499">
        <v>6</v>
      </c>
      <c r="AB42" s="1499">
        <v>5</v>
      </c>
      <c r="AC42" s="1499">
        <v>53</v>
      </c>
      <c r="AD42" s="1499">
        <v>19</v>
      </c>
      <c r="AE42" s="1499">
        <v>7</v>
      </c>
      <c r="AF42" s="1499"/>
      <c r="AG42" s="1499"/>
      <c r="AH42" s="1499">
        <v>2</v>
      </c>
    </row>
    <row r="43" spans="1:36" s="1429" customFormat="1" ht="39" customHeight="1" x14ac:dyDescent="0.3">
      <c r="A43" s="2053"/>
      <c r="B43" s="1427" t="s">
        <v>144</v>
      </c>
      <c r="C43" s="778">
        <v>5</v>
      </c>
      <c r="D43" s="778" t="s">
        <v>73</v>
      </c>
      <c r="E43" s="778">
        <v>1</v>
      </c>
      <c r="F43" s="778" t="s">
        <v>73</v>
      </c>
      <c r="G43" s="778">
        <v>2</v>
      </c>
      <c r="H43" s="778" t="s">
        <v>73</v>
      </c>
      <c r="I43" s="778" t="s">
        <v>73</v>
      </c>
      <c r="J43" s="778" t="s">
        <v>73</v>
      </c>
      <c r="K43" s="778">
        <v>1</v>
      </c>
      <c r="L43" s="778">
        <v>1</v>
      </c>
      <c r="M43" s="778" t="s">
        <v>73</v>
      </c>
      <c r="N43" s="778" t="s">
        <v>73</v>
      </c>
      <c r="O43" s="778" t="s">
        <v>73</v>
      </c>
      <c r="P43" s="780" t="s">
        <v>73</v>
      </c>
      <c r="T43" s="1501" t="s">
        <v>437</v>
      </c>
      <c r="U43" s="1429">
        <v>144</v>
      </c>
      <c r="V43" s="1429">
        <v>5</v>
      </c>
      <c r="W43" s="1429">
        <v>10</v>
      </c>
      <c r="X43" s="1429">
        <v>8</v>
      </c>
      <c r="Y43" s="1429">
        <v>27</v>
      </c>
      <c r="Z43" s="1429">
        <v>2</v>
      </c>
      <c r="AA43" s="1429">
        <v>6</v>
      </c>
      <c r="AB43" s="1429">
        <v>5</v>
      </c>
      <c r="AC43" s="1429">
        <v>53</v>
      </c>
      <c r="AD43" s="1429">
        <v>19</v>
      </c>
      <c r="AE43" s="1429">
        <v>7</v>
      </c>
      <c r="AH43" s="1429">
        <v>2</v>
      </c>
    </row>
    <row r="44" spans="1:36" s="1431" customFormat="1" ht="39" customHeight="1" x14ac:dyDescent="0.3">
      <c r="A44" s="2054"/>
      <c r="B44" s="1430" t="s">
        <v>93</v>
      </c>
      <c r="C44" s="781">
        <v>238</v>
      </c>
      <c r="D44" s="781">
        <v>8</v>
      </c>
      <c r="E44" s="781">
        <v>7</v>
      </c>
      <c r="F44" s="781">
        <v>24</v>
      </c>
      <c r="G44" s="781">
        <v>29</v>
      </c>
      <c r="H44" s="781" t="s">
        <v>73</v>
      </c>
      <c r="I44" s="781">
        <v>6</v>
      </c>
      <c r="J44" s="781">
        <v>6</v>
      </c>
      <c r="K44" s="781">
        <v>114</v>
      </c>
      <c r="L44" s="781">
        <v>35</v>
      </c>
      <c r="M44" s="781">
        <v>7</v>
      </c>
      <c r="N44" s="781" t="s">
        <v>73</v>
      </c>
      <c r="O44" s="781">
        <v>1</v>
      </c>
      <c r="P44" s="1502">
        <v>1</v>
      </c>
      <c r="Q44" s="1429"/>
      <c r="R44" s="1429"/>
      <c r="S44" s="1429"/>
      <c r="T44" s="1508" t="s">
        <v>341</v>
      </c>
      <c r="U44" s="1509">
        <v>89</v>
      </c>
      <c r="V44" s="1509">
        <v>1</v>
      </c>
      <c r="W44" s="1509">
        <v>4</v>
      </c>
      <c r="X44" s="1509">
        <v>5</v>
      </c>
      <c r="Y44" s="1509">
        <v>10</v>
      </c>
      <c r="Z44" s="1509">
        <v>1</v>
      </c>
      <c r="AA44" s="1509">
        <v>4</v>
      </c>
      <c r="AB44" s="1509">
        <v>4</v>
      </c>
      <c r="AC44" s="1509">
        <v>44</v>
      </c>
      <c r="AD44" s="1509">
        <v>10</v>
      </c>
      <c r="AE44" s="1509">
        <v>5</v>
      </c>
      <c r="AF44" s="1509"/>
      <c r="AG44" s="1509"/>
      <c r="AH44" s="1509">
        <v>1</v>
      </c>
    </row>
    <row r="45" spans="1:36" s="1426" customFormat="1" ht="39" customHeight="1" x14ac:dyDescent="0.3">
      <c r="A45" s="2052" t="s">
        <v>344</v>
      </c>
      <c r="B45" s="1424" t="s">
        <v>143</v>
      </c>
      <c r="C45" s="778">
        <v>292</v>
      </c>
      <c r="D45" s="778">
        <v>9</v>
      </c>
      <c r="E45" s="778">
        <v>24</v>
      </c>
      <c r="F45" s="778">
        <v>20</v>
      </c>
      <c r="G45" s="778">
        <v>48</v>
      </c>
      <c r="H45" s="778">
        <v>3</v>
      </c>
      <c r="I45" s="778">
        <v>14</v>
      </c>
      <c r="J45" s="778">
        <v>16</v>
      </c>
      <c r="K45" s="778">
        <v>107</v>
      </c>
      <c r="L45" s="778">
        <v>40</v>
      </c>
      <c r="M45" s="778">
        <v>10</v>
      </c>
      <c r="N45" s="778" t="s">
        <v>73</v>
      </c>
      <c r="O45" s="778" t="s">
        <v>73</v>
      </c>
      <c r="P45" s="780">
        <v>1</v>
      </c>
      <c r="Q45" s="1429"/>
      <c r="R45" s="1429"/>
      <c r="S45" s="1429"/>
      <c r="T45" s="1510" t="s">
        <v>437</v>
      </c>
      <c r="U45" s="1426">
        <v>89</v>
      </c>
      <c r="V45" s="1426">
        <v>1</v>
      </c>
      <c r="W45" s="1426">
        <v>4</v>
      </c>
      <c r="X45" s="1426">
        <v>5</v>
      </c>
      <c r="Y45" s="1426">
        <v>10</v>
      </c>
      <c r="Z45" s="1426">
        <v>1</v>
      </c>
      <c r="AA45" s="1426">
        <v>4</v>
      </c>
      <c r="AB45" s="1426">
        <v>4</v>
      </c>
      <c r="AC45" s="1426">
        <v>44</v>
      </c>
      <c r="AD45" s="1426">
        <v>10</v>
      </c>
      <c r="AE45" s="1426">
        <v>5</v>
      </c>
      <c r="AH45" s="1426">
        <v>1</v>
      </c>
    </row>
    <row r="46" spans="1:36" s="1437" customFormat="1" ht="39" customHeight="1" x14ac:dyDescent="0.3">
      <c r="A46" s="2053"/>
      <c r="B46" s="1427" t="s">
        <v>144</v>
      </c>
      <c r="C46" s="778">
        <v>292</v>
      </c>
      <c r="D46" s="778">
        <v>9</v>
      </c>
      <c r="E46" s="778">
        <v>24</v>
      </c>
      <c r="F46" s="778">
        <v>20</v>
      </c>
      <c r="G46" s="778">
        <v>48</v>
      </c>
      <c r="H46" s="778">
        <v>3</v>
      </c>
      <c r="I46" s="778">
        <v>14</v>
      </c>
      <c r="J46" s="778">
        <v>16</v>
      </c>
      <c r="K46" s="778">
        <v>107</v>
      </c>
      <c r="L46" s="778">
        <v>40</v>
      </c>
      <c r="M46" s="778">
        <v>10</v>
      </c>
      <c r="N46" s="778" t="s">
        <v>73</v>
      </c>
      <c r="O46" s="778" t="s">
        <v>73</v>
      </c>
      <c r="P46" s="780">
        <v>1</v>
      </c>
      <c r="Q46" s="1429"/>
      <c r="R46" s="1429"/>
      <c r="S46" s="1429"/>
      <c r="T46" s="1507"/>
    </row>
    <row r="47" spans="1:36" s="1426" customFormat="1" ht="39" customHeight="1" x14ac:dyDescent="0.3">
      <c r="A47" s="2052" t="s">
        <v>356</v>
      </c>
      <c r="B47" s="1424" t="s">
        <v>143</v>
      </c>
      <c r="C47" s="1425">
        <v>29</v>
      </c>
      <c r="D47" s="1425">
        <v>1</v>
      </c>
      <c r="E47" s="1425">
        <v>1</v>
      </c>
      <c r="F47" s="1425">
        <v>2</v>
      </c>
      <c r="G47" s="1425" t="s">
        <v>73</v>
      </c>
      <c r="H47" s="1425" t="s">
        <v>73</v>
      </c>
      <c r="I47" s="1425" t="s">
        <v>73</v>
      </c>
      <c r="J47" s="1425">
        <v>3</v>
      </c>
      <c r="K47" s="1425">
        <v>17</v>
      </c>
      <c r="L47" s="1425">
        <v>2</v>
      </c>
      <c r="M47" s="1425">
        <v>2</v>
      </c>
      <c r="N47" s="1425" t="s">
        <v>73</v>
      </c>
      <c r="O47" s="1425" t="s">
        <v>73</v>
      </c>
      <c r="P47" s="1497">
        <v>1</v>
      </c>
      <c r="Q47" s="1429"/>
      <c r="R47" s="1429"/>
      <c r="S47" s="1429"/>
      <c r="T47" s="1510" t="s">
        <v>437</v>
      </c>
      <c r="U47" s="1426">
        <v>62</v>
      </c>
      <c r="V47" s="1426">
        <v>2</v>
      </c>
      <c r="W47" s="1426">
        <v>6</v>
      </c>
      <c r="X47" s="1426">
        <v>2</v>
      </c>
      <c r="Y47" s="1426">
        <v>7</v>
      </c>
      <c r="AA47" s="1426">
        <v>1</v>
      </c>
      <c r="AB47" s="1426">
        <v>1</v>
      </c>
      <c r="AC47" s="1426">
        <v>26</v>
      </c>
      <c r="AD47" s="1426">
        <v>12</v>
      </c>
      <c r="AE47" s="1426">
        <v>3</v>
      </c>
      <c r="AH47" s="1426">
        <v>2</v>
      </c>
    </row>
    <row r="48" spans="1:36" s="1429" customFormat="1" ht="39" customHeight="1" x14ac:dyDescent="0.3">
      <c r="A48" s="2053"/>
      <c r="B48" s="1427" t="s">
        <v>144</v>
      </c>
      <c r="C48" s="778">
        <v>18</v>
      </c>
      <c r="D48" s="778" t="s">
        <v>73</v>
      </c>
      <c r="E48" s="778">
        <v>1</v>
      </c>
      <c r="F48" s="778">
        <v>1</v>
      </c>
      <c r="G48" s="778" t="s">
        <v>73</v>
      </c>
      <c r="H48" s="778" t="s">
        <v>73</v>
      </c>
      <c r="I48" s="778" t="s">
        <v>73</v>
      </c>
      <c r="J48" s="778">
        <v>3</v>
      </c>
      <c r="K48" s="778">
        <v>9</v>
      </c>
      <c r="L48" s="778">
        <v>2</v>
      </c>
      <c r="M48" s="778">
        <v>2</v>
      </c>
      <c r="N48" s="778" t="s">
        <v>73</v>
      </c>
      <c r="O48" s="778" t="s">
        <v>73</v>
      </c>
      <c r="P48" s="780" t="s">
        <v>73</v>
      </c>
      <c r="T48" s="1505" t="s">
        <v>344</v>
      </c>
      <c r="U48" s="1506">
        <v>338</v>
      </c>
      <c r="V48" s="1506">
        <v>14</v>
      </c>
      <c r="W48" s="1506">
        <v>22</v>
      </c>
      <c r="X48" s="1506">
        <v>32</v>
      </c>
      <c r="Y48" s="1506">
        <v>59</v>
      </c>
      <c r="Z48" s="1506">
        <v>2</v>
      </c>
      <c r="AA48" s="1506">
        <v>14</v>
      </c>
      <c r="AB48" s="1506">
        <v>14</v>
      </c>
      <c r="AC48" s="1506">
        <v>121</v>
      </c>
      <c r="AD48" s="1506">
        <v>41</v>
      </c>
      <c r="AE48" s="1506">
        <v>18</v>
      </c>
      <c r="AF48" s="1506"/>
      <c r="AG48" s="1506"/>
      <c r="AH48" s="1506">
        <v>1</v>
      </c>
    </row>
    <row r="49" spans="1:34" s="1431" customFormat="1" ht="39" customHeight="1" x14ac:dyDescent="0.3">
      <c r="A49" s="2054"/>
      <c r="B49" s="1430" t="s">
        <v>93</v>
      </c>
      <c r="C49" s="781">
        <v>11</v>
      </c>
      <c r="D49" s="781">
        <v>1</v>
      </c>
      <c r="E49" s="781" t="s">
        <v>73</v>
      </c>
      <c r="F49" s="781">
        <v>1</v>
      </c>
      <c r="G49" s="781" t="s">
        <v>73</v>
      </c>
      <c r="H49" s="781" t="s">
        <v>73</v>
      </c>
      <c r="I49" s="781" t="s">
        <v>73</v>
      </c>
      <c r="J49" s="781" t="s">
        <v>73</v>
      </c>
      <c r="K49" s="781">
        <v>8</v>
      </c>
      <c r="L49" s="781" t="s">
        <v>73</v>
      </c>
      <c r="M49" s="781" t="s">
        <v>73</v>
      </c>
      <c r="N49" s="781" t="s">
        <v>73</v>
      </c>
      <c r="O49" s="781" t="s">
        <v>73</v>
      </c>
      <c r="P49" s="1502">
        <v>1</v>
      </c>
      <c r="Q49" s="1429"/>
      <c r="R49" s="1429"/>
      <c r="S49" s="1429"/>
      <c r="T49" s="1503" t="s">
        <v>436</v>
      </c>
      <c r="U49" s="1431">
        <v>338</v>
      </c>
      <c r="V49" s="1431">
        <v>14</v>
      </c>
      <c r="W49" s="1431">
        <v>22</v>
      </c>
      <c r="X49" s="1431">
        <v>32</v>
      </c>
      <c r="Y49" s="1431">
        <v>59</v>
      </c>
      <c r="Z49" s="1431">
        <v>2</v>
      </c>
      <c r="AA49" s="1431">
        <v>14</v>
      </c>
      <c r="AB49" s="1431">
        <v>14</v>
      </c>
      <c r="AC49" s="1431">
        <v>121</v>
      </c>
      <c r="AD49" s="1431">
        <v>41</v>
      </c>
      <c r="AE49" s="1431">
        <v>18</v>
      </c>
      <c r="AH49" s="1431">
        <v>1</v>
      </c>
    </row>
    <row r="50" spans="1:34" s="1426" customFormat="1" ht="39" customHeight="1" x14ac:dyDescent="0.3">
      <c r="A50" s="2049" t="s">
        <v>357</v>
      </c>
      <c r="B50" s="1424" t="s">
        <v>143</v>
      </c>
      <c r="C50" s="778">
        <v>76</v>
      </c>
      <c r="D50" s="778">
        <v>2</v>
      </c>
      <c r="E50" s="778">
        <v>4</v>
      </c>
      <c r="F50" s="778">
        <v>4</v>
      </c>
      <c r="G50" s="778">
        <v>11</v>
      </c>
      <c r="H50" s="778">
        <v>1</v>
      </c>
      <c r="I50" s="778">
        <v>3</v>
      </c>
      <c r="J50" s="778">
        <v>3</v>
      </c>
      <c r="K50" s="778">
        <v>30</v>
      </c>
      <c r="L50" s="778">
        <v>14</v>
      </c>
      <c r="M50" s="778">
        <v>4</v>
      </c>
      <c r="N50" s="1425" t="s">
        <v>73</v>
      </c>
      <c r="O50" s="1425" t="s">
        <v>73</v>
      </c>
      <c r="P50" s="1497" t="s">
        <v>73</v>
      </c>
      <c r="Q50" s="1429"/>
      <c r="R50" s="1429"/>
      <c r="S50" s="1429"/>
      <c r="T50" s="1498" t="s">
        <v>345</v>
      </c>
      <c r="U50" s="1499">
        <v>24</v>
      </c>
      <c r="V50" s="1499">
        <v>1</v>
      </c>
      <c r="W50" s="1499">
        <v>1</v>
      </c>
      <c r="X50" s="1499">
        <v>3</v>
      </c>
      <c r="Y50" s="1499">
        <v>5</v>
      </c>
      <c r="Z50" s="1499"/>
      <c r="AA50" s="1499">
        <v>1</v>
      </c>
      <c r="AB50" s="1499">
        <v>1</v>
      </c>
      <c r="AC50" s="1499">
        <v>10</v>
      </c>
      <c r="AD50" s="1499">
        <v>2</v>
      </c>
      <c r="AE50" s="1499"/>
      <c r="AF50" s="1499"/>
      <c r="AG50" s="1499"/>
      <c r="AH50" s="1499"/>
    </row>
    <row r="51" spans="1:34" s="1429" customFormat="1" ht="39" customHeight="1" x14ac:dyDescent="0.3">
      <c r="A51" s="2050"/>
      <c r="B51" s="1427" t="s">
        <v>144</v>
      </c>
      <c r="C51" s="778">
        <v>43</v>
      </c>
      <c r="D51" s="778">
        <v>2</v>
      </c>
      <c r="E51" s="778">
        <v>1</v>
      </c>
      <c r="F51" s="778">
        <v>2</v>
      </c>
      <c r="G51" s="778">
        <v>4</v>
      </c>
      <c r="H51" s="778"/>
      <c r="I51" s="778">
        <v>2</v>
      </c>
      <c r="J51" s="778">
        <v>2</v>
      </c>
      <c r="K51" s="778">
        <v>18</v>
      </c>
      <c r="L51" s="778">
        <v>9</v>
      </c>
      <c r="M51" s="778">
        <v>3</v>
      </c>
      <c r="N51" s="778" t="s">
        <v>73</v>
      </c>
      <c r="O51" s="778" t="s">
        <v>73</v>
      </c>
      <c r="P51" s="780" t="s">
        <v>73</v>
      </c>
      <c r="T51" s="1501" t="s">
        <v>436</v>
      </c>
      <c r="U51" s="1429">
        <v>18</v>
      </c>
      <c r="V51" s="1429">
        <v>1</v>
      </c>
      <c r="X51" s="1429">
        <v>2</v>
      </c>
      <c r="Y51" s="1429">
        <v>5</v>
      </c>
      <c r="AA51" s="1429">
        <v>1</v>
      </c>
      <c r="AB51" s="1429">
        <v>1</v>
      </c>
      <c r="AC51" s="1429">
        <v>7</v>
      </c>
      <c r="AD51" s="1429">
        <v>1</v>
      </c>
    </row>
    <row r="52" spans="1:34" s="1431" customFormat="1" ht="39" customHeight="1" x14ac:dyDescent="0.3">
      <c r="A52" s="2051"/>
      <c r="B52" s="1430" t="s">
        <v>93</v>
      </c>
      <c r="C52" s="778">
        <v>33</v>
      </c>
      <c r="D52" s="778" t="s">
        <v>73</v>
      </c>
      <c r="E52" s="778">
        <v>3</v>
      </c>
      <c r="F52" s="778">
        <v>2</v>
      </c>
      <c r="G52" s="778">
        <v>7</v>
      </c>
      <c r="H52" s="778">
        <v>1</v>
      </c>
      <c r="I52" s="778">
        <v>1</v>
      </c>
      <c r="J52" s="778">
        <v>1</v>
      </c>
      <c r="K52" s="778">
        <v>12</v>
      </c>
      <c r="L52" s="778">
        <v>5</v>
      </c>
      <c r="M52" s="778">
        <v>1</v>
      </c>
      <c r="N52" s="781" t="s">
        <v>73</v>
      </c>
      <c r="O52" s="781" t="s">
        <v>73</v>
      </c>
      <c r="P52" s="1502" t="s">
        <v>73</v>
      </c>
      <c r="Q52" s="1429"/>
      <c r="R52" s="1429"/>
      <c r="S52" s="1429"/>
      <c r="T52" s="1503" t="s">
        <v>437</v>
      </c>
      <c r="U52" s="1431">
        <v>6</v>
      </c>
      <c r="W52" s="1431">
        <v>1</v>
      </c>
      <c r="X52" s="1431">
        <v>1</v>
      </c>
      <c r="AC52" s="1431">
        <v>3</v>
      </c>
      <c r="AD52" s="1431">
        <v>1</v>
      </c>
    </row>
    <row r="53" spans="1:34" s="1426" customFormat="1" ht="39" customHeight="1" x14ac:dyDescent="0.3">
      <c r="A53" s="2052" t="s">
        <v>198</v>
      </c>
      <c r="B53" s="1424" t="s">
        <v>143</v>
      </c>
      <c r="C53" s="1425">
        <v>164</v>
      </c>
      <c r="D53" s="1425">
        <v>8</v>
      </c>
      <c r="E53" s="1425">
        <v>11</v>
      </c>
      <c r="F53" s="1425">
        <v>16</v>
      </c>
      <c r="G53" s="1425">
        <v>22</v>
      </c>
      <c r="H53" s="1425" t="s">
        <v>73</v>
      </c>
      <c r="I53" s="1425">
        <v>7</v>
      </c>
      <c r="J53" s="1425">
        <v>8</v>
      </c>
      <c r="K53" s="1425">
        <v>48</v>
      </c>
      <c r="L53" s="1425">
        <v>28</v>
      </c>
      <c r="M53" s="1425">
        <v>7</v>
      </c>
      <c r="N53" s="1425" t="s">
        <v>73</v>
      </c>
      <c r="O53" s="1425">
        <v>2</v>
      </c>
      <c r="P53" s="1497">
        <v>7</v>
      </c>
      <c r="Q53" s="1429"/>
      <c r="R53" s="1429"/>
      <c r="S53" s="1429"/>
      <c r="T53" s="1498" t="s">
        <v>346</v>
      </c>
      <c r="U53" s="1499">
        <v>57</v>
      </c>
      <c r="V53" s="1499">
        <v>2</v>
      </c>
      <c r="W53" s="1499">
        <v>5</v>
      </c>
      <c r="X53" s="1499"/>
      <c r="Y53" s="1499">
        <v>10</v>
      </c>
      <c r="Z53" s="1499">
        <v>1</v>
      </c>
      <c r="AA53" s="1499">
        <v>1</v>
      </c>
      <c r="AB53" s="1499">
        <v>5</v>
      </c>
      <c r="AC53" s="1499">
        <v>20</v>
      </c>
      <c r="AD53" s="1499">
        <v>8</v>
      </c>
      <c r="AE53" s="1499">
        <v>5</v>
      </c>
      <c r="AF53" s="1499"/>
      <c r="AG53" s="1499"/>
      <c r="AH53" s="1499"/>
    </row>
    <row r="54" spans="1:34" s="1429" customFormat="1" ht="39" customHeight="1" x14ac:dyDescent="0.3">
      <c r="A54" s="2053"/>
      <c r="B54" s="1427" t="s">
        <v>144</v>
      </c>
      <c r="C54" s="778">
        <v>97</v>
      </c>
      <c r="D54" s="778">
        <v>5</v>
      </c>
      <c r="E54" s="778">
        <v>8</v>
      </c>
      <c r="F54" s="778">
        <v>9</v>
      </c>
      <c r="G54" s="778">
        <v>12</v>
      </c>
      <c r="H54" s="778" t="s">
        <v>73</v>
      </c>
      <c r="I54" s="778">
        <v>4</v>
      </c>
      <c r="J54" s="778">
        <v>2</v>
      </c>
      <c r="K54" s="778">
        <v>29</v>
      </c>
      <c r="L54" s="778">
        <v>17</v>
      </c>
      <c r="M54" s="778">
        <v>6</v>
      </c>
      <c r="N54" s="778" t="s">
        <v>73</v>
      </c>
      <c r="O54" s="778" t="s">
        <v>73</v>
      </c>
      <c r="P54" s="780">
        <v>5</v>
      </c>
      <c r="T54" s="1501" t="s">
        <v>436</v>
      </c>
      <c r="U54" s="1429">
        <v>29</v>
      </c>
      <c r="V54" s="1429">
        <v>1</v>
      </c>
      <c r="W54" s="1429">
        <v>4</v>
      </c>
      <c r="Y54" s="1429">
        <v>8</v>
      </c>
      <c r="Z54" s="1429">
        <v>1</v>
      </c>
      <c r="AC54" s="1429">
        <v>6</v>
      </c>
      <c r="AD54" s="1429">
        <v>4</v>
      </c>
      <c r="AE54" s="1429">
        <v>5</v>
      </c>
    </row>
    <row r="55" spans="1:34" s="1431" customFormat="1" ht="39" customHeight="1" x14ac:dyDescent="0.3">
      <c r="A55" s="2054"/>
      <c r="B55" s="1430" t="s">
        <v>93</v>
      </c>
      <c r="C55" s="781">
        <v>67</v>
      </c>
      <c r="D55" s="781">
        <v>3</v>
      </c>
      <c r="E55" s="781">
        <v>3</v>
      </c>
      <c r="F55" s="781">
        <v>7</v>
      </c>
      <c r="G55" s="781">
        <v>10</v>
      </c>
      <c r="H55" s="781" t="s">
        <v>73</v>
      </c>
      <c r="I55" s="781">
        <v>3</v>
      </c>
      <c r="J55" s="781">
        <v>6</v>
      </c>
      <c r="K55" s="781">
        <v>19</v>
      </c>
      <c r="L55" s="781">
        <v>11</v>
      </c>
      <c r="M55" s="781">
        <v>1</v>
      </c>
      <c r="N55" s="781" t="s">
        <v>73</v>
      </c>
      <c r="O55" s="781">
        <v>2</v>
      </c>
      <c r="P55" s="1502">
        <v>2</v>
      </c>
      <c r="Q55" s="1429"/>
      <c r="R55" s="1429"/>
      <c r="S55" s="1429"/>
      <c r="T55" s="1503" t="s">
        <v>437</v>
      </c>
      <c r="U55" s="1431">
        <v>28</v>
      </c>
      <c r="V55" s="1431">
        <v>1</v>
      </c>
      <c r="W55" s="1431">
        <v>1</v>
      </c>
      <c r="Y55" s="1431">
        <v>2</v>
      </c>
      <c r="AA55" s="1431">
        <v>1</v>
      </c>
      <c r="AB55" s="1431">
        <v>5</v>
      </c>
      <c r="AC55" s="1431">
        <v>14</v>
      </c>
      <c r="AD55" s="1431">
        <v>4</v>
      </c>
    </row>
    <row r="56" spans="1:34" s="1426" customFormat="1" ht="39" customHeight="1" x14ac:dyDescent="0.3">
      <c r="A56" s="2052" t="s">
        <v>200</v>
      </c>
      <c r="B56" s="1424" t="s">
        <v>143</v>
      </c>
      <c r="C56" s="778">
        <v>111</v>
      </c>
      <c r="D56" s="778">
        <v>3</v>
      </c>
      <c r="E56" s="778">
        <v>12</v>
      </c>
      <c r="F56" s="778">
        <v>4</v>
      </c>
      <c r="G56" s="778">
        <v>16</v>
      </c>
      <c r="H56" s="778">
        <v>2</v>
      </c>
      <c r="I56" s="778">
        <v>6</v>
      </c>
      <c r="J56" s="778">
        <v>8</v>
      </c>
      <c r="K56" s="778">
        <v>40</v>
      </c>
      <c r="L56" s="778">
        <v>11</v>
      </c>
      <c r="M56" s="778">
        <v>9</v>
      </c>
      <c r="N56" s="1425" t="s">
        <v>73</v>
      </c>
      <c r="O56" s="1425" t="s">
        <v>73</v>
      </c>
      <c r="P56" s="1497" t="s">
        <v>73</v>
      </c>
      <c r="Q56" s="1429"/>
      <c r="R56" s="1429"/>
      <c r="S56" s="1429"/>
      <c r="T56" s="1498" t="s">
        <v>200</v>
      </c>
      <c r="U56" s="1499">
        <v>89</v>
      </c>
      <c r="V56" s="1499">
        <v>2</v>
      </c>
      <c r="W56" s="1499">
        <v>6</v>
      </c>
      <c r="X56" s="1499">
        <v>2</v>
      </c>
      <c r="Y56" s="1499">
        <v>15</v>
      </c>
      <c r="Z56" s="1499">
        <v>2</v>
      </c>
      <c r="AA56" s="1499">
        <v>7</v>
      </c>
      <c r="AB56" s="1499">
        <v>3</v>
      </c>
      <c r="AC56" s="1499">
        <v>33</v>
      </c>
      <c r="AD56" s="1499">
        <v>10</v>
      </c>
      <c r="AE56" s="1499">
        <v>7</v>
      </c>
      <c r="AF56" s="1499"/>
      <c r="AG56" s="1499"/>
      <c r="AH56" s="1499">
        <v>2</v>
      </c>
    </row>
    <row r="57" spans="1:34" s="1429" customFormat="1" ht="39" customHeight="1" x14ac:dyDescent="0.3">
      <c r="A57" s="2053"/>
      <c r="B57" s="1427" t="s">
        <v>144</v>
      </c>
      <c r="C57" s="778">
        <v>64</v>
      </c>
      <c r="D57" s="778">
        <v>2</v>
      </c>
      <c r="E57" s="778">
        <v>8</v>
      </c>
      <c r="F57" s="778">
        <v>2</v>
      </c>
      <c r="G57" s="778">
        <v>11</v>
      </c>
      <c r="H57" s="778">
        <v>1</v>
      </c>
      <c r="I57" s="778">
        <v>4</v>
      </c>
      <c r="J57" s="778">
        <v>4</v>
      </c>
      <c r="K57" s="778">
        <v>21</v>
      </c>
      <c r="L57" s="778">
        <v>3</v>
      </c>
      <c r="M57" s="778">
        <v>8</v>
      </c>
      <c r="N57" s="778" t="s">
        <v>73</v>
      </c>
      <c r="O57" s="778" t="s">
        <v>73</v>
      </c>
      <c r="P57" s="780" t="s">
        <v>73</v>
      </c>
      <c r="T57" s="1501" t="s">
        <v>436</v>
      </c>
      <c r="U57" s="1429">
        <v>53</v>
      </c>
      <c r="V57" s="1429">
        <v>2</v>
      </c>
      <c r="W57" s="1429">
        <v>2</v>
      </c>
      <c r="X57" s="1429">
        <v>1</v>
      </c>
      <c r="Y57" s="1429">
        <v>11</v>
      </c>
      <c r="Z57" s="1429">
        <v>1</v>
      </c>
      <c r="AA57" s="1429">
        <v>5</v>
      </c>
      <c r="AC57" s="1429">
        <v>20</v>
      </c>
      <c r="AD57" s="1429">
        <v>7</v>
      </c>
      <c r="AE57" s="1429">
        <v>3</v>
      </c>
      <c r="AH57" s="1429">
        <v>1</v>
      </c>
    </row>
    <row r="58" spans="1:34" s="1431" customFormat="1" ht="39" customHeight="1" x14ac:dyDescent="0.3">
      <c r="A58" s="2054"/>
      <c r="B58" s="1430" t="s">
        <v>93</v>
      </c>
      <c r="C58" s="778">
        <v>47</v>
      </c>
      <c r="D58" s="778">
        <v>1</v>
      </c>
      <c r="E58" s="778">
        <v>4</v>
      </c>
      <c r="F58" s="778">
        <v>2</v>
      </c>
      <c r="G58" s="778">
        <v>5</v>
      </c>
      <c r="H58" s="778">
        <v>1</v>
      </c>
      <c r="I58" s="778">
        <v>2</v>
      </c>
      <c r="J58" s="778">
        <v>4</v>
      </c>
      <c r="K58" s="778">
        <v>19</v>
      </c>
      <c r="L58" s="778">
        <v>8</v>
      </c>
      <c r="M58" s="778">
        <v>1</v>
      </c>
      <c r="N58" s="781" t="s">
        <v>73</v>
      </c>
      <c r="O58" s="781" t="s">
        <v>73</v>
      </c>
      <c r="P58" s="1502" t="s">
        <v>73</v>
      </c>
      <c r="Q58" s="1429"/>
      <c r="R58" s="1429"/>
      <c r="S58" s="1429"/>
      <c r="T58" s="1503" t="s">
        <v>437</v>
      </c>
      <c r="U58" s="1431">
        <v>36</v>
      </c>
      <c r="W58" s="1431">
        <v>4</v>
      </c>
      <c r="X58" s="1431">
        <v>1</v>
      </c>
      <c r="Y58" s="1431">
        <v>4</v>
      </c>
      <c r="Z58" s="1431">
        <v>1</v>
      </c>
      <c r="AA58" s="1431">
        <v>2</v>
      </c>
      <c r="AB58" s="1431">
        <v>3</v>
      </c>
      <c r="AC58" s="1431">
        <v>13</v>
      </c>
      <c r="AD58" s="1431">
        <v>3</v>
      </c>
      <c r="AE58" s="1431">
        <v>4</v>
      </c>
      <c r="AH58" s="1431">
        <v>1</v>
      </c>
    </row>
    <row r="59" spans="1:34" s="1426" customFormat="1" ht="39" customHeight="1" x14ac:dyDescent="0.3">
      <c r="A59" s="2061" t="s">
        <v>347</v>
      </c>
      <c r="B59" s="1424" t="s">
        <v>143</v>
      </c>
      <c r="C59" s="1425">
        <v>32</v>
      </c>
      <c r="D59" s="1425" t="s">
        <v>73</v>
      </c>
      <c r="E59" s="1425">
        <v>4</v>
      </c>
      <c r="F59" s="1425" t="s">
        <v>73</v>
      </c>
      <c r="G59" s="1425">
        <v>5</v>
      </c>
      <c r="H59" s="1425" t="s">
        <v>73</v>
      </c>
      <c r="I59" s="1425">
        <v>2</v>
      </c>
      <c r="J59" s="1425">
        <v>2</v>
      </c>
      <c r="K59" s="1425">
        <v>11</v>
      </c>
      <c r="L59" s="1425">
        <v>7</v>
      </c>
      <c r="M59" s="1425">
        <v>1</v>
      </c>
      <c r="N59" s="1425" t="s">
        <v>73</v>
      </c>
      <c r="O59" s="1425" t="s">
        <v>73</v>
      </c>
      <c r="P59" s="1497" t="s">
        <v>73</v>
      </c>
      <c r="Q59" s="1429"/>
      <c r="R59" s="1429"/>
      <c r="S59" s="1429"/>
      <c r="T59" s="1498" t="s">
        <v>348</v>
      </c>
      <c r="U59" s="1499">
        <v>60</v>
      </c>
      <c r="V59" s="1499"/>
      <c r="W59" s="1499">
        <v>6</v>
      </c>
      <c r="X59" s="1499">
        <v>3</v>
      </c>
      <c r="Y59" s="1499">
        <v>5</v>
      </c>
      <c r="Z59" s="1499"/>
      <c r="AA59" s="1499">
        <v>4</v>
      </c>
      <c r="AB59" s="1499">
        <v>1</v>
      </c>
      <c r="AC59" s="1499">
        <v>30</v>
      </c>
      <c r="AD59" s="1499">
        <v>8</v>
      </c>
      <c r="AE59" s="1499">
        <v>3</v>
      </c>
      <c r="AF59" s="1499"/>
      <c r="AG59" s="1499"/>
      <c r="AH59" s="1499"/>
    </row>
    <row r="60" spans="1:34" s="1429" customFormat="1" ht="39" customHeight="1" x14ac:dyDescent="0.3">
      <c r="A60" s="2062"/>
      <c r="B60" s="1427" t="s">
        <v>144</v>
      </c>
      <c r="C60" s="778">
        <v>18</v>
      </c>
      <c r="D60" s="778" t="s">
        <v>73</v>
      </c>
      <c r="E60" s="778">
        <v>2</v>
      </c>
      <c r="F60" s="778" t="s">
        <v>73</v>
      </c>
      <c r="G60" s="778">
        <v>3</v>
      </c>
      <c r="H60" s="778" t="s">
        <v>73</v>
      </c>
      <c r="I60" s="778">
        <v>1</v>
      </c>
      <c r="J60" s="778">
        <v>1</v>
      </c>
      <c r="K60" s="778">
        <v>7</v>
      </c>
      <c r="L60" s="778">
        <v>3</v>
      </c>
      <c r="M60" s="778">
        <v>1</v>
      </c>
      <c r="N60" s="778" t="s">
        <v>73</v>
      </c>
      <c r="O60" s="778" t="s">
        <v>73</v>
      </c>
      <c r="P60" s="780" t="s">
        <v>73</v>
      </c>
      <c r="T60" s="1501" t="s">
        <v>436</v>
      </c>
      <c r="U60" s="1429">
        <v>30</v>
      </c>
      <c r="W60" s="1429">
        <v>2</v>
      </c>
      <c r="X60" s="1429">
        <v>2</v>
      </c>
      <c r="Y60" s="1429">
        <v>3</v>
      </c>
      <c r="AA60" s="1429">
        <v>3</v>
      </c>
      <c r="AC60" s="1429">
        <v>14</v>
      </c>
      <c r="AD60" s="1429">
        <v>3</v>
      </c>
      <c r="AE60" s="1429">
        <v>3</v>
      </c>
    </row>
    <row r="61" spans="1:34" s="1431" customFormat="1" ht="39" customHeight="1" x14ac:dyDescent="0.3">
      <c r="A61" s="2063"/>
      <c r="B61" s="1430" t="s">
        <v>93</v>
      </c>
      <c r="C61" s="781">
        <v>14</v>
      </c>
      <c r="D61" s="781" t="s">
        <v>73</v>
      </c>
      <c r="E61" s="781">
        <v>2</v>
      </c>
      <c r="F61" s="781" t="s">
        <v>73</v>
      </c>
      <c r="G61" s="781">
        <v>2</v>
      </c>
      <c r="H61" s="781" t="s">
        <v>73</v>
      </c>
      <c r="I61" s="781">
        <v>1</v>
      </c>
      <c r="J61" s="781">
        <v>1</v>
      </c>
      <c r="K61" s="781">
        <v>4</v>
      </c>
      <c r="L61" s="781">
        <v>4</v>
      </c>
      <c r="M61" s="781" t="s">
        <v>73</v>
      </c>
      <c r="N61" s="781" t="s">
        <v>73</v>
      </c>
      <c r="O61" s="781" t="s">
        <v>73</v>
      </c>
      <c r="P61" s="1502" t="s">
        <v>73</v>
      </c>
      <c r="Q61" s="1429"/>
      <c r="R61" s="1429"/>
      <c r="S61" s="1429"/>
      <c r="T61" s="1503" t="s">
        <v>437</v>
      </c>
      <c r="U61" s="1431">
        <v>30</v>
      </c>
      <c r="W61" s="1431">
        <v>4</v>
      </c>
      <c r="X61" s="1431">
        <v>1</v>
      </c>
      <c r="Y61" s="1431">
        <v>2</v>
      </c>
      <c r="AA61" s="1431">
        <v>1</v>
      </c>
      <c r="AB61" s="1431">
        <v>1</v>
      </c>
      <c r="AC61" s="1431">
        <v>16</v>
      </c>
      <c r="AD61" s="1431">
        <v>5</v>
      </c>
    </row>
    <row r="62" spans="1:34" s="1426" customFormat="1" ht="39" customHeight="1" x14ac:dyDescent="0.3">
      <c r="A62" s="2049" t="s">
        <v>348</v>
      </c>
      <c r="B62" s="1424" t="s">
        <v>143</v>
      </c>
      <c r="C62" s="1425">
        <v>64</v>
      </c>
      <c r="D62" s="1425" t="s">
        <v>73</v>
      </c>
      <c r="E62" s="1425">
        <v>5</v>
      </c>
      <c r="F62" s="1425">
        <v>2</v>
      </c>
      <c r="G62" s="1425">
        <v>6</v>
      </c>
      <c r="H62" s="1425" t="s">
        <v>73</v>
      </c>
      <c r="I62" s="1425">
        <v>1</v>
      </c>
      <c r="J62" s="1425">
        <v>7</v>
      </c>
      <c r="K62" s="1425">
        <v>33</v>
      </c>
      <c r="L62" s="1425">
        <v>5</v>
      </c>
      <c r="M62" s="1425">
        <v>5</v>
      </c>
      <c r="N62" s="1425" t="s">
        <v>73</v>
      </c>
      <c r="O62" s="1425" t="s">
        <v>73</v>
      </c>
      <c r="P62" s="1497" t="s">
        <v>73</v>
      </c>
      <c r="Q62" s="1429"/>
      <c r="R62" s="1429"/>
      <c r="S62" s="1429"/>
      <c r="T62" s="1498" t="s">
        <v>198</v>
      </c>
      <c r="U62" s="1499">
        <v>162</v>
      </c>
      <c r="V62" s="1499">
        <v>10</v>
      </c>
      <c r="W62" s="1499">
        <v>11</v>
      </c>
      <c r="X62" s="1499">
        <v>11</v>
      </c>
      <c r="Y62" s="1499">
        <v>25</v>
      </c>
      <c r="Z62" s="1499">
        <v>3</v>
      </c>
      <c r="AA62" s="1499">
        <v>7</v>
      </c>
      <c r="AB62" s="1499">
        <v>6</v>
      </c>
      <c r="AC62" s="1499">
        <v>55</v>
      </c>
      <c r="AD62" s="1499">
        <v>19</v>
      </c>
      <c r="AE62" s="1499">
        <v>8</v>
      </c>
      <c r="AF62" s="1499"/>
      <c r="AG62" s="1499"/>
      <c r="AH62" s="1499">
        <v>7</v>
      </c>
    </row>
    <row r="63" spans="1:34" s="1429" customFormat="1" ht="39" customHeight="1" x14ac:dyDescent="0.3">
      <c r="A63" s="2050"/>
      <c r="B63" s="1427" t="s">
        <v>144</v>
      </c>
      <c r="C63" s="778">
        <v>41</v>
      </c>
      <c r="D63" s="778" t="s">
        <v>73</v>
      </c>
      <c r="E63" s="778">
        <v>2</v>
      </c>
      <c r="F63" s="778">
        <v>1</v>
      </c>
      <c r="G63" s="778">
        <v>1</v>
      </c>
      <c r="H63" s="778" t="s">
        <v>73</v>
      </c>
      <c r="I63" s="778" t="s">
        <v>73</v>
      </c>
      <c r="J63" s="778">
        <v>7</v>
      </c>
      <c r="K63" s="778">
        <v>21</v>
      </c>
      <c r="L63" s="778">
        <v>4</v>
      </c>
      <c r="M63" s="778">
        <v>5</v>
      </c>
      <c r="N63" s="778" t="s">
        <v>73</v>
      </c>
      <c r="O63" s="778" t="s">
        <v>73</v>
      </c>
      <c r="P63" s="780" t="s">
        <v>73</v>
      </c>
      <c r="T63" s="1501" t="s">
        <v>436</v>
      </c>
      <c r="U63" s="1429">
        <v>93</v>
      </c>
      <c r="V63" s="1429">
        <v>2</v>
      </c>
      <c r="W63" s="1429">
        <v>6</v>
      </c>
      <c r="X63" s="1429">
        <v>4</v>
      </c>
      <c r="Y63" s="1429">
        <v>20</v>
      </c>
      <c r="Z63" s="1429">
        <v>2</v>
      </c>
      <c r="AA63" s="1429">
        <v>4</v>
      </c>
      <c r="AB63" s="1429">
        <v>1</v>
      </c>
      <c r="AC63" s="1429">
        <v>31</v>
      </c>
      <c r="AD63" s="1429">
        <v>14</v>
      </c>
      <c r="AE63" s="1429">
        <v>6</v>
      </c>
      <c r="AH63" s="1429">
        <v>3</v>
      </c>
    </row>
    <row r="64" spans="1:34" s="1431" customFormat="1" ht="39" customHeight="1" x14ac:dyDescent="0.3">
      <c r="A64" s="2051"/>
      <c r="B64" s="1430" t="s">
        <v>93</v>
      </c>
      <c r="C64" s="781">
        <v>23</v>
      </c>
      <c r="D64" s="781" t="s">
        <v>73</v>
      </c>
      <c r="E64" s="781">
        <v>3</v>
      </c>
      <c r="F64" s="781">
        <v>1</v>
      </c>
      <c r="G64" s="781">
        <v>5</v>
      </c>
      <c r="H64" s="781" t="s">
        <v>73</v>
      </c>
      <c r="I64" s="781">
        <v>1</v>
      </c>
      <c r="J64" s="781" t="s">
        <v>73</v>
      </c>
      <c r="K64" s="781">
        <v>12</v>
      </c>
      <c r="L64" s="781">
        <v>1</v>
      </c>
      <c r="M64" s="781" t="s">
        <v>73</v>
      </c>
      <c r="N64" s="781" t="s">
        <v>73</v>
      </c>
      <c r="O64" s="781" t="s">
        <v>73</v>
      </c>
      <c r="P64" s="1502" t="s">
        <v>73</v>
      </c>
      <c r="Q64" s="1429"/>
      <c r="R64" s="1429"/>
      <c r="S64" s="1429"/>
      <c r="T64" s="1503" t="s">
        <v>437</v>
      </c>
      <c r="U64" s="1431">
        <v>69</v>
      </c>
      <c r="V64" s="1431">
        <v>8</v>
      </c>
      <c r="W64" s="1431">
        <v>5</v>
      </c>
      <c r="X64" s="1431">
        <v>7</v>
      </c>
      <c r="Y64" s="1431">
        <v>5</v>
      </c>
      <c r="Z64" s="1431">
        <v>1</v>
      </c>
      <c r="AA64" s="1431">
        <v>3</v>
      </c>
      <c r="AB64" s="1431">
        <v>5</v>
      </c>
      <c r="AC64" s="1431">
        <v>24</v>
      </c>
      <c r="AD64" s="1431">
        <v>5</v>
      </c>
      <c r="AE64" s="1431">
        <v>2</v>
      </c>
      <c r="AH64" s="1431">
        <v>4</v>
      </c>
    </row>
    <row r="65" spans="1:34" s="1434" customFormat="1" ht="39" customHeight="1" x14ac:dyDescent="0.3">
      <c r="A65" s="2053" t="s">
        <v>622</v>
      </c>
      <c r="B65" s="1427" t="s">
        <v>143</v>
      </c>
      <c r="C65" s="1425">
        <v>494</v>
      </c>
      <c r="D65" s="1425">
        <v>17</v>
      </c>
      <c r="E65" s="1425">
        <v>32</v>
      </c>
      <c r="F65" s="1425">
        <v>36</v>
      </c>
      <c r="G65" s="1425">
        <v>65</v>
      </c>
      <c r="H65" s="1425">
        <v>6</v>
      </c>
      <c r="I65" s="1425">
        <v>22</v>
      </c>
      <c r="J65" s="1425">
        <v>10</v>
      </c>
      <c r="K65" s="1425">
        <v>194</v>
      </c>
      <c r="L65" s="1425">
        <v>67</v>
      </c>
      <c r="M65" s="1425">
        <v>32</v>
      </c>
      <c r="N65" s="1425" t="s">
        <v>73</v>
      </c>
      <c r="O65" s="1425">
        <v>3</v>
      </c>
      <c r="P65" s="1497">
        <v>10</v>
      </c>
      <c r="Q65" s="1429"/>
      <c r="R65" s="1429"/>
      <c r="S65" s="1429"/>
      <c r="T65" s="1505" t="s">
        <v>206</v>
      </c>
      <c r="U65" s="1506">
        <v>468</v>
      </c>
      <c r="V65" s="1506">
        <v>13</v>
      </c>
      <c r="W65" s="1506">
        <v>43</v>
      </c>
      <c r="X65" s="1506">
        <v>28</v>
      </c>
      <c r="Y65" s="1506">
        <v>51</v>
      </c>
      <c r="Z65" s="1506">
        <v>6</v>
      </c>
      <c r="AA65" s="1506">
        <v>18</v>
      </c>
      <c r="AB65" s="1506">
        <v>12</v>
      </c>
      <c r="AC65" s="1506">
        <v>182</v>
      </c>
      <c r="AD65" s="1506">
        <v>60</v>
      </c>
      <c r="AE65" s="1506">
        <v>45</v>
      </c>
      <c r="AF65" s="1506">
        <v>1</v>
      </c>
      <c r="AG65" s="1506">
        <v>3</v>
      </c>
      <c r="AH65" s="1506">
        <v>6</v>
      </c>
    </row>
    <row r="66" spans="1:34" s="119" customFormat="1" ht="39" customHeight="1" x14ac:dyDescent="0.3">
      <c r="A66" s="2053"/>
      <c r="B66" s="1427" t="s">
        <v>144</v>
      </c>
      <c r="C66" s="778">
        <v>277</v>
      </c>
      <c r="D66" s="778">
        <v>9</v>
      </c>
      <c r="E66" s="778">
        <v>14</v>
      </c>
      <c r="F66" s="778">
        <v>19</v>
      </c>
      <c r="G66" s="778">
        <v>37</v>
      </c>
      <c r="H66" s="778">
        <v>3</v>
      </c>
      <c r="I66" s="778">
        <v>11</v>
      </c>
      <c r="J66" s="778">
        <v>8</v>
      </c>
      <c r="K66" s="778">
        <v>107</v>
      </c>
      <c r="L66" s="778">
        <v>42</v>
      </c>
      <c r="M66" s="778">
        <v>22</v>
      </c>
      <c r="N66" s="778" t="s">
        <v>73</v>
      </c>
      <c r="O66" s="778">
        <v>1</v>
      </c>
      <c r="P66" s="780">
        <v>4</v>
      </c>
      <c r="Q66" s="1429"/>
      <c r="R66" s="1429"/>
      <c r="S66" s="1429"/>
      <c r="T66" s="581" t="s">
        <v>436</v>
      </c>
      <c r="U66" s="119">
        <v>239</v>
      </c>
      <c r="V66" s="119">
        <v>7</v>
      </c>
      <c r="W66" s="119">
        <v>23</v>
      </c>
      <c r="X66" s="119">
        <v>14</v>
      </c>
      <c r="Y66" s="119">
        <v>28</v>
      </c>
      <c r="Z66" s="119">
        <v>4</v>
      </c>
      <c r="AA66" s="119">
        <v>8</v>
      </c>
      <c r="AB66" s="119">
        <v>4</v>
      </c>
      <c r="AC66" s="119">
        <v>88</v>
      </c>
      <c r="AD66" s="119">
        <v>37</v>
      </c>
      <c r="AE66" s="119">
        <v>22</v>
      </c>
      <c r="AG66" s="119">
        <v>1</v>
      </c>
      <c r="AH66" s="119">
        <v>3</v>
      </c>
    </row>
    <row r="67" spans="1:34" s="119" customFormat="1" ht="39" customHeight="1" thickBot="1" x14ac:dyDescent="0.35">
      <c r="A67" s="2064"/>
      <c r="B67" s="1438" t="s">
        <v>93</v>
      </c>
      <c r="C67" s="1439">
        <v>217</v>
      </c>
      <c r="D67" s="1439">
        <v>8</v>
      </c>
      <c r="E67" s="1439">
        <v>18</v>
      </c>
      <c r="F67" s="1439">
        <v>17</v>
      </c>
      <c r="G67" s="1439">
        <v>28</v>
      </c>
      <c r="H67" s="1439">
        <v>3</v>
      </c>
      <c r="I67" s="1439">
        <v>11</v>
      </c>
      <c r="J67" s="1439">
        <v>2</v>
      </c>
      <c r="K67" s="1439">
        <v>87</v>
      </c>
      <c r="L67" s="1439">
        <v>25</v>
      </c>
      <c r="M67" s="1439">
        <v>10</v>
      </c>
      <c r="N67" s="1439" t="s">
        <v>73</v>
      </c>
      <c r="O67" s="1439">
        <v>2</v>
      </c>
      <c r="P67" s="1440">
        <v>6</v>
      </c>
      <c r="Q67" s="1429"/>
      <c r="R67" s="1429"/>
      <c r="S67" s="1429"/>
      <c r="T67" s="581" t="s">
        <v>437</v>
      </c>
      <c r="U67" s="119">
        <v>229</v>
      </c>
      <c r="V67" s="119">
        <v>6</v>
      </c>
      <c r="W67" s="119">
        <v>20</v>
      </c>
      <c r="X67" s="119">
        <v>14</v>
      </c>
      <c r="Y67" s="119">
        <v>23</v>
      </c>
      <c r="Z67" s="119">
        <v>2</v>
      </c>
      <c r="AA67" s="119">
        <v>10</v>
      </c>
      <c r="AB67" s="119">
        <v>8</v>
      </c>
      <c r="AC67" s="119">
        <v>94</v>
      </c>
      <c r="AD67" s="119">
        <v>23</v>
      </c>
      <c r="AE67" s="119">
        <v>23</v>
      </c>
      <c r="AF67" s="119">
        <v>1</v>
      </c>
      <c r="AG67" s="119">
        <v>2</v>
      </c>
      <c r="AH67" s="119">
        <v>3</v>
      </c>
    </row>
    <row r="68" spans="1:34" ht="33" customHeight="1" thickTop="1" x14ac:dyDescent="0.3">
      <c r="A68" s="630" t="s">
        <v>349</v>
      </c>
    </row>
    <row r="69" spans="1:34" ht="36.75" customHeight="1" x14ac:dyDescent="0.3">
      <c r="A69" s="630" t="s">
        <v>353</v>
      </c>
    </row>
  </sheetData>
  <mergeCells count="33">
    <mergeCell ref="A59:A61"/>
    <mergeCell ref="A62:A64"/>
    <mergeCell ref="A65:A67"/>
    <mergeCell ref="A42:A44"/>
    <mergeCell ref="A45:A46"/>
    <mergeCell ref="A47:A49"/>
    <mergeCell ref="A50:A52"/>
    <mergeCell ref="A53:A55"/>
    <mergeCell ref="A56:A58"/>
    <mergeCell ref="A40:A41"/>
    <mergeCell ref="A23:A25"/>
    <mergeCell ref="A26:A28"/>
    <mergeCell ref="A29:A31"/>
    <mergeCell ref="A32:A33"/>
    <mergeCell ref="A34:A35"/>
    <mergeCell ref="A36:P36"/>
    <mergeCell ref="A37:S37"/>
    <mergeCell ref="A38:A39"/>
    <mergeCell ref="B38:B39"/>
    <mergeCell ref="C38:C39"/>
    <mergeCell ref="D38:P38"/>
    <mergeCell ref="A20:A22"/>
    <mergeCell ref="A1:P1"/>
    <mergeCell ref="A2:S2"/>
    <mergeCell ref="A3:A4"/>
    <mergeCell ref="B3:B4"/>
    <mergeCell ref="C3:C4"/>
    <mergeCell ref="D3:P3"/>
    <mergeCell ref="A5:A7"/>
    <mergeCell ref="A8:A10"/>
    <mergeCell ref="A11:A13"/>
    <mergeCell ref="A14:A16"/>
    <mergeCell ref="A17:A19"/>
  </mergeCells>
  <pageMargins left="0.70866141732283472" right="0.70866141732283472" top="0.74803149606299213" bottom="0.74803149606299213" header="0.31496062992125984" footer="0.31496062992125984"/>
  <pageSetup scale="35" orientation="landscape" r:id="rId1"/>
  <headerFooter>
    <oddFooter>&amp;C29</oddFooter>
  </headerFooter>
  <rowBreaks count="1" manualBreakCount="1">
    <brk id="35" max="15" man="1"/>
  </row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FFFF00"/>
  </sheetPr>
  <dimension ref="A1:R69"/>
  <sheetViews>
    <sheetView view="pageBreakPreview" topLeftCell="A55" zoomScale="40" zoomScaleNormal="100" zoomScaleSheetLayoutView="40" zoomScalePageLayoutView="40" workbookViewId="0">
      <selection activeCell="S38" sqref="S38"/>
    </sheetView>
  </sheetViews>
  <sheetFormatPr baseColWidth="10" defaultColWidth="11.44140625" defaultRowHeight="13.8" x14ac:dyDescent="0.25"/>
  <cols>
    <col min="1" max="1" width="69.88671875" style="43" customWidth="1"/>
    <col min="2" max="2" width="7" style="43" customWidth="1"/>
    <col min="3" max="3" width="18" style="43" customWidth="1"/>
    <col min="4" max="10" width="17.33203125" style="43" customWidth="1"/>
    <col min="11" max="11" width="18.44140625" style="43" customWidth="1"/>
    <col min="12" max="12" width="18.6640625" style="43" customWidth="1"/>
    <col min="13" max="13" width="20.109375" style="43" customWidth="1"/>
    <col min="14" max="14" width="20.6640625" style="43" customWidth="1"/>
    <col min="15" max="15" width="20.44140625" style="43" customWidth="1"/>
    <col min="16" max="16" width="20.5546875" style="43" customWidth="1"/>
    <col min="17" max="18" width="7.44140625" style="43" customWidth="1"/>
    <col min="19" max="16384" width="11.44140625" style="43"/>
  </cols>
  <sheetData>
    <row r="1" spans="1:18" ht="32.4" x14ac:dyDescent="0.55000000000000004">
      <c r="A1" s="2070" t="s">
        <v>783</v>
      </c>
      <c r="B1" s="2070"/>
      <c r="C1" s="2070"/>
      <c r="D1" s="2070"/>
      <c r="E1" s="2070"/>
      <c r="F1" s="2070"/>
      <c r="G1" s="2070"/>
      <c r="H1" s="2070"/>
      <c r="I1" s="2070"/>
      <c r="J1" s="2070"/>
      <c r="K1" s="2070"/>
      <c r="L1" s="2070"/>
      <c r="M1" s="2070"/>
      <c r="N1" s="2070"/>
      <c r="O1" s="2070"/>
      <c r="P1" s="2070"/>
      <c r="Q1" s="152"/>
      <c r="R1" s="152"/>
    </row>
    <row r="2" spans="1:18" ht="14.4" thickBot="1" x14ac:dyDescent="0.3">
      <c r="A2" s="2071"/>
      <c r="B2" s="2071"/>
      <c r="C2" s="2071"/>
      <c r="D2" s="2071"/>
      <c r="E2" s="2071"/>
      <c r="F2" s="2071"/>
      <c r="G2" s="2071"/>
      <c r="H2" s="2071"/>
      <c r="I2" s="2071"/>
      <c r="J2" s="2071"/>
      <c r="K2" s="2071"/>
      <c r="L2" s="2071"/>
      <c r="M2" s="2071"/>
      <c r="N2" s="2071"/>
      <c r="O2" s="2071"/>
      <c r="P2" s="2071"/>
      <c r="Q2" s="2071"/>
      <c r="R2" s="2071"/>
    </row>
    <row r="3" spans="1:18" s="39" customFormat="1" ht="39.75" customHeight="1" x14ac:dyDescent="0.55000000000000004">
      <c r="A3" s="2065" t="s">
        <v>407</v>
      </c>
      <c r="B3" s="2041" t="s">
        <v>134</v>
      </c>
      <c r="C3" s="2043" t="s">
        <v>85</v>
      </c>
      <c r="D3" s="2072" t="s">
        <v>408</v>
      </c>
      <c r="E3" s="2072"/>
      <c r="F3" s="2072"/>
      <c r="G3" s="2072"/>
      <c r="H3" s="2072"/>
      <c r="I3" s="2072"/>
      <c r="J3" s="2072"/>
      <c r="K3" s="2072"/>
      <c r="L3" s="2072"/>
      <c r="M3" s="2072"/>
      <c r="N3" s="2072"/>
      <c r="O3" s="2072"/>
      <c r="P3" s="2073"/>
      <c r="Q3" s="238"/>
      <c r="R3" s="238"/>
    </row>
    <row r="4" spans="1:18" s="39" customFormat="1" ht="85.5" customHeight="1" thickBot="1" x14ac:dyDescent="0.55000000000000004">
      <c r="A4" s="2066"/>
      <c r="B4" s="2042"/>
      <c r="C4" s="2044"/>
      <c r="D4" s="617" t="s">
        <v>96</v>
      </c>
      <c r="E4" s="618" t="s">
        <v>97</v>
      </c>
      <c r="F4" s="618" t="s">
        <v>98</v>
      </c>
      <c r="G4" s="618" t="s">
        <v>99</v>
      </c>
      <c r="H4" s="618" t="s">
        <v>100</v>
      </c>
      <c r="I4" s="618" t="s">
        <v>101</v>
      </c>
      <c r="J4" s="617" t="s">
        <v>365</v>
      </c>
      <c r="K4" s="617" t="s">
        <v>104</v>
      </c>
      <c r="L4" s="617" t="s">
        <v>105</v>
      </c>
      <c r="M4" s="618" t="s">
        <v>106</v>
      </c>
      <c r="N4" s="617" t="s">
        <v>107</v>
      </c>
      <c r="O4" s="617" t="s">
        <v>366</v>
      </c>
      <c r="P4" s="619" t="s">
        <v>367</v>
      </c>
      <c r="Q4" s="238"/>
      <c r="R4" s="238"/>
    </row>
    <row r="5" spans="1:18" s="240" customFormat="1" ht="39.75" customHeight="1" x14ac:dyDescent="0.45">
      <c r="A5" s="2067" t="s">
        <v>334</v>
      </c>
      <c r="B5" s="342" t="s">
        <v>143</v>
      </c>
      <c r="C5" s="772">
        <v>3307</v>
      </c>
      <c r="D5" s="772">
        <v>92</v>
      </c>
      <c r="E5" s="772">
        <v>226</v>
      </c>
      <c r="F5" s="772">
        <v>202</v>
      </c>
      <c r="G5" s="772">
        <v>405</v>
      </c>
      <c r="H5" s="772">
        <v>22</v>
      </c>
      <c r="I5" s="772">
        <v>130</v>
      </c>
      <c r="J5" s="772">
        <v>122</v>
      </c>
      <c r="K5" s="772">
        <v>1379</v>
      </c>
      <c r="L5" s="772">
        <v>435</v>
      </c>
      <c r="M5" s="772">
        <v>239</v>
      </c>
      <c r="N5" s="772">
        <v>4</v>
      </c>
      <c r="O5" s="772">
        <v>17</v>
      </c>
      <c r="P5" s="1397">
        <v>34</v>
      </c>
      <c r="Q5" s="239"/>
      <c r="R5" s="239"/>
    </row>
    <row r="6" spans="1:18" s="242" customFormat="1" ht="39.75" customHeight="1" x14ac:dyDescent="0.5">
      <c r="A6" s="2068"/>
      <c r="B6" s="342" t="s">
        <v>144</v>
      </c>
      <c r="C6" s="772">
        <v>1692</v>
      </c>
      <c r="D6" s="772">
        <v>48</v>
      </c>
      <c r="E6" s="772">
        <v>124</v>
      </c>
      <c r="F6" s="772">
        <v>92</v>
      </c>
      <c r="G6" s="772">
        <v>218</v>
      </c>
      <c r="H6" s="772">
        <v>13</v>
      </c>
      <c r="I6" s="772">
        <v>70</v>
      </c>
      <c r="J6" s="772">
        <v>68</v>
      </c>
      <c r="K6" s="772">
        <v>693</v>
      </c>
      <c r="L6" s="772">
        <v>213</v>
      </c>
      <c r="M6" s="772">
        <v>134</v>
      </c>
      <c r="N6" s="774">
        <v>1</v>
      </c>
      <c r="O6" s="772">
        <v>6</v>
      </c>
      <c r="P6" s="773">
        <v>12</v>
      </c>
      <c r="Q6" s="241"/>
      <c r="R6" s="241"/>
    </row>
    <row r="7" spans="1:18" s="242" customFormat="1" ht="39.75" customHeight="1" x14ac:dyDescent="0.5">
      <c r="A7" s="2069"/>
      <c r="B7" s="343" t="s">
        <v>93</v>
      </c>
      <c r="C7" s="775">
        <v>1615</v>
      </c>
      <c r="D7" s="775">
        <v>44</v>
      </c>
      <c r="E7" s="775">
        <v>102</v>
      </c>
      <c r="F7" s="775">
        <v>110</v>
      </c>
      <c r="G7" s="775">
        <v>187</v>
      </c>
      <c r="H7" s="775">
        <v>9</v>
      </c>
      <c r="I7" s="775">
        <v>60</v>
      </c>
      <c r="J7" s="775">
        <v>54</v>
      </c>
      <c r="K7" s="775">
        <v>686</v>
      </c>
      <c r="L7" s="775">
        <v>222</v>
      </c>
      <c r="M7" s="775">
        <v>105</v>
      </c>
      <c r="N7" s="775">
        <v>3</v>
      </c>
      <c r="O7" s="775">
        <v>11</v>
      </c>
      <c r="P7" s="1398">
        <v>22</v>
      </c>
      <c r="Q7" s="241"/>
      <c r="R7" s="241"/>
    </row>
    <row r="8" spans="1:18" s="236" customFormat="1" ht="39.75" customHeight="1" x14ac:dyDescent="0.5">
      <c r="A8" s="2049" t="s">
        <v>354</v>
      </c>
      <c r="B8" s="273" t="s">
        <v>143</v>
      </c>
      <c r="C8" s="776">
        <v>65</v>
      </c>
      <c r="D8" s="776" t="s">
        <v>73</v>
      </c>
      <c r="E8" s="776">
        <v>4</v>
      </c>
      <c r="F8" s="776">
        <v>4</v>
      </c>
      <c r="G8" s="776">
        <v>4</v>
      </c>
      <c r="H8" s="776">
        <v>1</v>
      </c>
      <c r="I8" s="776">
        <v>1</v>
      </c>
      <c r="J8" s="776" t="s">
        <v>73</v>
      </c>
      <c r="K8" s="777">
        <v>34</v>
      </c>
      <c r="L8" s="777">
        <v>11</v>
      </c>
      <c r="M8" s="776">
        <v>6</v>
      </c>
      <c r="N8" s="776" t="s">
        <v>73</v>
      </c>
      <c r="O8" s="776" t="s">
        <v>73</v>
      </c>
      <c r="P8" s="1399" t="s">
        <v>73</v>
      </c>
      <c r="Q8" s="238"/>
      <c r="R8" s="238"/>
    </row>
    <row r="9" spans="1:18" s="39" customFormat="1" ht="39.75" customHeight="1" x14ac:dyDescent="0.5">
      <c r="A9" s="2050"/>
      <c r="B9" s="235" t="s">
        <v>144</v>
      </c>
      <c r="C9" s="778">
        <v>47</v>
      </c>
      <c r="D9" s="778" t="s">
        <v>73</v>
      </c>
      <c r="E9" s="778">
        <v>3</v>
      </c>
      <c r="F9" s="778">
        <v>3</v>
      </c>
      <c r="G9" s="778">
        <v>2</v>
      </c>
      <c r="H9" s="778">
        <v>1</v>
      </c>
      <c r="I9" s="778">
        <v>1</v>
      </c>
      <c r="J9" s="778" t="s">
        <v>73</v>
      </c>
      <c r="K9" s="779">
        <v>25</v>
      </c>
      <c r="L9" s="779">
        <v>7</v>
      </c>
      <c r="M9" s="778">
        <v>5</v>
      </c>
      <c r="N9" s="778" t="s">
        <v>73</v>
      </c>
      <c r="O9" s="778" t="s">
        <v>73</v>
      </c>
      <c r="P9" s="780" t="s">
        <v>73</v>
      </c>
      <c r="Q9" s="238"/>
      <c r="R9" s="238"/>
    </row>
    <row r="10" spans="1:18" s="39" customFormat="1" ht="39.75" customHeight="1" x14ac:dyDescent="0.5">
      <c r="A10" s="2051"/>
      <c r="B10" s="271" t="s">
        <v>93</v>
      </c>
      <c r="C10" s="781">
        <v>18</v>
      </c>
      <c r="D10" s="781" t="s">
        <v>73</v>
      </c>
      <c r="E10" s="781">
        <v>1</v>
      </c>
      <c r="F10" s="781">
        <v>1</v>
      </c>
      <c r="G10" s="781">
        <v>2</v>
      </c>
      <c r="H10" s="781" t="s">
        <v>73</v>
      </c>
      <c r="I10" s="781" t="s">
        <v>73</v>
      </c>
      <c r="J10" s="781" t="s">
        <v>73</v>
      </c>
      <c r="K10" s="782">
        <v>9</v>
      </c>
      <c r="L10" s="782">
        <v>4</v>
      </c>
      <c r="M10" s="781">
        <v>1</v>
      </c>
      <c r="N10" s="781" t="s">
        <v>73</v>
      </c>
      <c r="O10" s="781" t="s">
        <v>73</v>
      </c>
      <c r="P10" s="1400" t="s">
        <v>73</v>
      </c>
      <c r="Q10" s="238"/>
      <c r="R10" s="238"/>
    </row>
    <row r="11" spans="1:18" s="236" customFormat="1" ht="39.75" customHeight="1" x14ac:dyDescent="0.5">
      <c r="A11" s="2052" t="s">
        <v>208</v>
      </c>
      <c r="B11" s="273" t="s">
        <v>143</v>
      </c>
      <c r="C11" s="776">
        <v>318</v>
      </c>
      <c r="D11" s="776">
        <v>14</v>
      </c>
      <c r="E11" s="776">
        <v>22</v>
      </c>
      <c r="F11" s="776">
        <v>12</v>
      </c>
      <c r="G11" s="776">
        <v>40</v>
      </c>
      <c r="H11" s="776">
        <v>2</v>
      </c>
      <c r="I11" s="776">
        <v>13</v>
      </c>
      <c r="J11" s="776">
        <v>6</v>
      </c>
      <c r="K11" s="777">
        <v>124</v>
      </c>
      <c r="L11" s="777">
        <v>36</v>
      </c>
      <c r="M11" s="776">
        <v>39</v>
      </c>
      <c r="N11" s="776">
        <v>1</v>
      </c>
      <c r="O11" s="776">
        <v>3</v>
      </c>
      <c r="P11" s="1399">
        <v>6</v>
      </c>
      <c r="Q11" s="238"/>
      <c r="R11" s="238"/>
    </row>
    <row r="12" spans="1:18" s="39" customFormat="1" ht="39.75" customHeight="1" x14ac:dyDescent="0.5">
      <c r="A12" s="2053"/>
      <c r="B12" s="235" t="s">
        <v>144</v>
      </c>
      <c r="C12" s="778">
        <v>194</v>
      </c>
      <c r="D12" s="778">
        <v>11</v>
      </c>
      <c r="E12" s="778">
        <v>15</v>
      </c>
      <c r="F12" s="778">
        <v>7</v>
      </c>
      <c r="G12" s="778">
        <v>25</v>
      </c>
      <c r="H12" s="778">
        <v>2</v>
      </c>
      <c r="I12" s="778">
        <v>8</v>
      </c>
      <c r="J12" s="778">
        <v>4</v>
      </c>
      <c r="K12" s="779">
        <v>74</v>
      </c>
      <c r="L12" s="779">
        <v>21</v>
      </c>
      <c r="M12" s="778">
        <v>23</v>
      </c>
      <c r="N12" s="774" t="s">
        <v>73</v>
      </c>
      <c r="O12" s="778">
        <v>1</v>
      </c>
      <c r="P12" s="780">
        <v>3</v>
      </c>
      <c r="Q12" s="238"/>
      <c r="R12" s="238"/>
    </row>
    <row r="13" spans="1:18" s="39" customFormat="1" ht="39.75" customHeight="1" x14ac:dyDescent="0.5">
      <c r="A13" s="2054"/>
      <c r="B13" s="271" t="s">
        <v>93</v>
      </c>
      <c r="C13" s="781">
        <v>124</v>
      </c>
      <c r="D13" s="781">
        <v>3</v>
      </c>
      <c r="E13" s="781">
        <v>7</v>
      </c>
      <c r="F13" s="781">
        <v>5</v>
      </c>
      <c r="G13" s="781">
        <v>15</v>
      </c>
      <c r="H13" s="781" t="s">
        <v>73</v>
      </c>
      <c r="I13" s="781">
        <v>5</v>
      </c>
      <c r="J13" s="781">
        <v>2</v>
      </c>
      <c r="K13" s="782">
        <v>50</v>
      </c>
      <c r="L13" s="782">
        <v>15</v>
      </c>
      <c r="M13" s="781">
        <v>16</v>
      </c>
      <c r="N13" s="781">
        <v>1</v>
      </c>
      <c r="O13" s="781">
        <v>2</v>
      </c>
      <c r="P13" s="1400">
        <v>3</v>
      </c>
      <c r="Q13" s="238"/>
      <c r="R13" s="238"/>
    </row>
    <row r="14" spans="1:18" s="236" customFormat="1" ht="39.75" customHeight="1" x14ac:dyDescent="0.5">
      <c r="A14" s="2052" t="s">
        <v>336</v>
      </c>
      <c r="B14" s="273" t="s">
        <v>143</v>
      </c>
      <c r="C14" s="776">
        <v>40</v>
      </c>
      <c r="D14" s="776" t="s">
        <v>73</v>
      </c>
      <c r="E14" s="776">
        <v>1</v>
      </c>
      <c r="F14" s="776">
        <v>1</v>
      </c>
      <c r="G14" s="776">
        <v>5</v>
      </c>
      <c r="H14" s="776" t="s">
        <v>73</v>
      </c>
      <c r="I14" s="776">
        <v>1</v>
      </c>
      <c r="J14" s="776">
        <v>1</v>
      </c>
      <c r="K14" s="777">
        <v>13</v>
      </c>
      <c r="L14" s="777">
        <v>5</v>
      </c>
      <c r="M14" s="776">
        <v>13</v>
      </c>
      <c r="N14" s="776" t="s">
        <v>73</v>
      </c>
      <c r="O14" s="776" t="s">
        <v>73</v>
      </c>
      <c r="P14" s="1399" t="s">
        <v>73</v>
      </c>
      <c r="Q14" s="238"/>
      <c r="R14" s="238"/>
    </row>
    <row r="15" spans="1:18" s="39" customFormat="1" ht="39.75" customHeight="1" x14ac:dyDescent="0.5">
      <c r="A15" s="2053"/>
      <c r="B15" s="235" t="s">
        <v>144</v>
      </c>
      <c r="C15" s="778">
        <v>32</v>
      </c>
      <c r="D15" s="778" t="s">
        <v>73</v>
      </c>
      <c r="E15" s="778">
        <v>1</v>
      </c>
      <c r="F15" s="778" t="s">
        <v>73</v>
      </c>
      <c r="G15" s="778">
        <v>5</v>
      </c>
      <c r="H15" s="778" t="s">
        <v>73</v>
      </c>
      <c r="I15" s="778" t="s">
        <v>73</v>
      </c>
      <c r="J15" s="778">
        <v>1</v>
      </c>
      <c r="K15" s="779">
        <v>8</v>
      </c>
      <c r="L15" s="779">
        <v>4</v>
      </c>
      <c r="M15" s="778">
        <v>13</v>
      </c>
      <c r="N15" s="778" t="s">
        <v>73</v>
      </c>
      <c r="O15" s="778" t="s">
        <v>73</v>
      </c>
      <c r="P15" s="780" t="s">
        <v>73</v>
      </c>
      <c r="Q15" s="238"/>
      <c r="R15" s="238"/>
    </row>
    <row r="16" spans="1:18" s="39" customFormat="1" ht="39.75" customHeight="1" x14ac:dyDescent="0.5">
      <c r="A16" s="2054"/>
      <c r="B16" s="271" t="s">
        <v>93</v>
      </c>
      <c r="C16" s="781">
        <v>8</v>
      </c>
      <c r="D16" s="781" t="s">
        <v>73</v>
      </c>
      <c r="E16" s="781" t="s">
        <v>73</v>
      </c>
      <c r="F16" s="781">
        <v>1</v>
      </c>
      <c r="G16" s="781" t="s">
        <v>73</v>
      </c>
      <c r="H16" s="781" t="s">
        <v>73</v>
      </c>
      <c r="I16" s="781">
        <v>1</v>
      </c>
      <c r="J16" s="781" t="s">
        <v>73</v>
      </c>
      <c r="K16" s="782">
        <v>5</v>
      </c>
      <c r="L16" s="782">
        <v>1</v>
      </c>
      <c r="M16" s="781" t="s">
        <v>73</v>
      </c>
      <c r="N16" s="781" t="s">
        <v>73</v>
      </c>
      <c r="O16" s="781" t="s">
        <v>73</v>
      </c>
      <c r="P16" s="1400" t="s">
        <v>73</v>
      </c>
      <c r="Q16" s="238"/>
      <c r="R16" s="238"/>
    </row>
    <row r="17" spans="1:18" s="236" customFormat="1" ht="39.75" customHeight="1" x14ac:dyDescent="0.5">
      <c r="A17" s="2049" t="s">
        <v>337</v>
      </c>
      <c r="B17" s="273" t="s">
        <v>143</v>
      </c>
      <c r="C17" s="776">
        <v>305</v>
      </c>
      <c r="D17" s="776">
        <v>1</v>
      </c>
      <c r="E17" s="776">
        <v>21</v>
      </c>
      <c r="F17" s="776">
        <v>10</v>
      </c>
      <c r="G17" s="776">
        <v>28</v>
      </c>
      <c r="H17" s="776">
        <v>1</v>
      </c>
      <c r="I17" s="776">
        <v>16</v>
      </c>
      <c r="J17" s="776">
        <v>16</v>
      </c>
      <c r="K17" s="777">
        <v>144</v>
      </c>
      <c r="L17" s="777">
        <v>43</v>
      </c>
      <c r="M17" s="776">
        <v>23</v>
      </c>
      <c r="N17" s="783">
        <v>1</v>
      </c>
      <c r="O17" s="776" t="s">
        <v>73</v>
      </c>
      <c r="P17" s="1399">
        <v>1</v>
      </c>
      <c r="Q17" s="238"/>
      <c r="R17" s="238"/>
    </row>
    <row r="18" spans="1:18" s="39" customFormat="1" ht="39.75" customHeight="1" x14ac:dyDescent="0.5">
      <c r="A18" s="2050"/>
      <c r="B18" s="235" t="s">
        <v>144</v>
      </c>
      <c r="C18" s="778">
        <v>160</v>
      </c>
      <c r="D18" s="778">
        <v>1</v>
      </c>
      <c r="E18" s="778">
        <v>12</v>
      </c>
      <c r="F18" s="778">
        <v>6</v>
      </c>
      <c r="G18" s="778">
        <v>18</v>
      </c>
      <c r="H18" s="778">
        <v>1</v>
      </c>
      <c r="I18" s="778">
        <v>8</v>
      </c>
      <c r="J18" s="778">
        <v>12</v>
      </c>
      <c r="K18" s="779">
        <v>69</v>
      </c>
      <c r="L18" s="779">
        <v>23</v>
      </c>
      <c r="M18" s="778">
        <v>9</v>
      </c>
      <c r="N18" s="774"/>
      <c r="O18" s="778" t="s">
        <v>73</v>
      </c>
      <c r="P18" s="780">
        <v>1</v>
      </c>
      <c r="Q18" s="238"/>
      <c r="R18" s="238"/>
    </row>
    <row r="19" spans="1:18" s="39" customFormat="1" ht="39.75" customHeight="1" x14ac:dyDescent="0.5">
      <c r="A19" s="2051"/>
      <c r="B19" s="271" t="s">
        <v>93</v>
      </c>
      <c r="C19" s="781">
        <v>145</v>
      </c>
      <c r="D19" s="781" t="s">
        <v>73</v>
      </c>
      <c r="E19" s="781">
        <v>9</v>
      </c>
      <c r="F19" s="781">
        <v>4</v>
      </c>
      <c r="G19" s="781">
        <v>10</v>
      </c>
      <c r="H19" s="781"/>
      <c r="I19" s="781">
        <v>8</v>
      </c>
      <c r="J19" s="781">
        <v>4</v>
      </c>
      <c r="K19" s="782">
        <v>75</v>
      </c>
      <c r="L19" s="782">
        <v>20</v>
      </c>
      <c r="M19" s="781">
        <v>14</v>
      </c>
      <c r="N19" s="784">
        <v>1</v>
      </c>
      <c r="O19" s="781" t="s">
        <v>73</v>
      </c>
      <c r="P19" s="1400" t="s">
        <v>73</v>
      </c>
      <c r="Q19" s="238"/>
      <c r="R19" s="238"/>
    </row>
    <row r="20" spans="1:18" s="236" customFormat="1" ht="39.75" customHeight="1" x14ac:dyDescent="0.5">
      <c r="A20" s="2049" t="s">
        <v>338</v>
      </c>
      <c r="B20" s="273" t="s">
        <v>143</v>
      </c>
      <c r="C20" s="776">
        <v>171</v>
      </c>
      <c r="D20" s="776">
        <v>7</v>
      </c>
      <c r="E20" s="776">
        <v>10</v>
      </c>
      <c r="F20" s="776">
        <v>8</v>
      </c>
      <c r="G20" s="776">
        <v>26</v>
      </c>
      <c r="H20" s="776">
        <v>1</v>
      </c>
      <c r="I20" s="776">
        <v>12</v>
      </c>
      <c r="J20" s="776">
        <v>7</v>
      </c>
      <c r="K20" s="777">
        <v>60</v>
      </c>
      <c r="L20" s="777">
        <v>18</v>
      </c>
      <c r="M20" s="776">
        <v>18</v>
      </c>
      <c r="N20" s="776" t="s">
        <v>73</v>
      </c>
      <c r="O20" s="776" t="s">
        <v>73</v>
      </c>
      <c r="P20" s="1399">
        <v>4</v>
      </c>
      <c r="Q20" s="238"/>
      <c r="R20" s="238"/>
    </row>
    <row r="21" spans="1:18" s="39" customFormat="1" ht="39.75" customHeight="1" x14ac:dyDescent="0.5">
      <c r="A21" s="2050"/>
      <c r="B21" s="235" t="s">
        <v>144</v>
      </c>
      <c r="C21" s="778">
        <v>90</v>
      </c>
      <c r="D21" s="778">
        <v>5</v>
      </c>
      <c r="E21" s="778">
        <v>3</v>
      </c>
      <c r="F21" s="778">
        <v>2</v>
      </c>
      <c r="G21" s="778">
        <v>15</v>
      </c>
      <c r="H21" s="778" t="s">
        <v>73</v>
      </c>
      <c r="I21" s="778">
        <v>6</v>
      </c>
      <c r="J21" s="778">
        <v>5</v>
      </c>
      <c r="K21" s="779">
        <v>35</v>
      </c>
      <c r="L21" s="779">
        <v>9</v>
      </c>
      <c r="M21" s="778">
        <v>10</v>
      </c>
      <c r="N21" s="778" t="s">
        <v>73</v>
      </c>
      <c r="O21" s="778" t="s">
        <v>73</v>
      </c>
      <c r="P21" s="780" t="s">
        <v>73</v>
      </c>
      <c r="Q21" s="238"/>
      <c r="R21" s="238"/>
    </row>
    <row r="22" spans="1:18" s="39" customFormat="1" ht="39.75" customHeight="1" x14ac:dyDescent="0.5">
      <c r="A22" s="2051"/>
      <c r="B22" s="271" t="s">
        <v>93</v>
      </c>
      <c r="C22" s="781">
        <v>81</v>
      </c>
      <c r="D22" s="781">
        <v>2</v>
      </c>
      <c r="E22" s="781">
        <v>7</v>
      </c>
      <c r="F22" s="781">
        <v>6</v>
      </c>
      <c r="G22" s="781">
        <v>11</v>
      </c>
      <c r="H22" s="781">
        <v>1</v>
      </c>
      <c r="I22" s="781">
        <v>6</v>
      </c>
      <c r="J22" s="781">
        <v>2</v>
      </c>
      <c r="K22" s="782">
        <v>25</v>
      </c>
      <c r="L22" s="782">
        <v>9</v>
      </c>
      <c r="M22" s="781">
        <v>8</v>
      </c>
      <c r="N22" s="781" t="s">
        <v>73</v>
      </c>
      <c r="O22" s="781" t="s">
        <v>73</v>
      </c>
      <c r="P22" s="1400">
        <v>4</v>
      </c>
      <c r="Q22" s="238"/>
      <c r="R22" s="238"/>
    </row>
    <row r="23" spans="1:18" s="236" customFormat="1" ht="39.75" customHeight="1" x14ac:dyDescent="0.5">
      <c r="A23" s="2052" t="s">
        <v>210</v>
      </c>
      <c r="B23" s="273" t="s">
        <v>143</v>
      </c>
      <c r="C23" s="776">
        <v>131</v>
      </c>
      <c r="D23" s="776">
        <v>3</v>
      </c>
      <c r="E23" s="776">
        <v>6</v>
      </c>
      <c r="F23" s="776">
        <v>4</v>
      </c>
      <c r="G23" s="776">
        <v>20</v>
      </c>
      <c r="H23" s="776">
        <v>1</v>
      </c>
      <c r="I23" s="776">
        <v>9</v>
      </c>
      <c r="J23" s="776">
        <v>8</v>
      </c>
      <c r="K23" s="777">
        <v>59</v>
      </c>
      <c r="L23" s="777">
        <v>14</v>
      </c>
      <c r="M23" s="776">
        <v>6</v>
      </c>
      <c r="N23" s="776" t="s">
        <v>73</v>
      </c>
      <c r="O23" s="776" t="s">
        <v>73</v>
      </c>
      <c r="P23" s="1399">
        <v>1</v>
      </c>
      <c r="Q23" s="238"/>
      <c r="R23" s="238"/>
    </row>
    <row r="24" spans="1:18" s="39" customFormat="1" ht="39.75" customHeight="1" x14ac:dyDescent="0.5">
      <c r="A24" s="2053"/>
      <c r="B24" s="235" t="s">
        <v>144</v>
      </c>
      <c r="C24" s="778">
        <v>67</v>
      </c>
      <c r="D24" s="778">
        <v>1</v>
      </c>
      <c r="E24" s="778">
        <v>1</v>
      </c>
      <c r="F24" s="778">
        <v>2</v>
      </c>
      <c r="G24" s="778">
        <v>14</v>
      </c>
      <c r="H24" s="778">
        <v>1</v>
      </c>
      <c r="I24" s="778">
        <v>4</v>
      </c>
      <c r="J24" s="778">
        <v>5</v>
      </c>
      <c r="K24" s="779">
        <v>27</v>
      </c>
      <c r="L24" s="779">
        <v>9</v>
      </c>
      <c r="M24" s="778">
        <v>2</v>
      </c>
      <c r="N24" s="778" t="s">
        <v>73</v>
      </c>
      <c r="O24" s="778" t="s">
        <v>73</v>
      </c>
      <c r="P24" s="780">
        <v>1</v>
      </c>
      <c r="Q24" s="238"/>
      <c r="R24" s="238"/>
    </row>
    <row r="25" spans="1:18" s="39" customFormat="1" ht="39.75" customHeight="1" x14ac:dyDescent="0.5">
      <c r="A25" s="2054"/>
      <c r="B25" s="271" t="s">
        <v>93</v>
      </c>
      <c r="C25" s="781">
        <v>64</v>
      </c>
      <c r="D25" s="781">
        <v>2</v>
      </c>
      <c r="E25" s="781">
        <v>5</v>
      </c>
      <c r="F25" s="781">
        <v>2</v>
      </c>
      <c r="G25" s="781">
        <v>6</v>
      </c>
      <c r="H25" s="781"/>
      <c r="I25" s="781">
        <v>5</v>
      </c>
      <c r="J25" s="781">
        <v>3</v>
      </c>
      <c r="K25" s="782">
        <v>32</v>
      </c>
      <c r="L25" s="782">
        <v>5</v>
      </c>
      <c r="M25" s="781">
        <v>4</v>
      </c>
      <c r="N25" s="781" t="s">
        <v>73</v>
      </c>
      <c r="O25" s="781" t="s">
        <v>73</v>
      </c>
      <c r="P25" s="1400" t="s">
        <v>73</v>
      </c>
      <c r="Q25" s="238"/>
      <c r="R25" s="238"/>
    </row>
    <row r="26" spans="1:18" s="236" customFormat="1" ht="39.75" customHeight="1" x14ac:dyDescent="0.5">
      <c r="A26" s="2052" t="s">
        <v>339</v>
      </c>
      <c r="B26" s="273" t="s">
        <v>143</v>
      </c>
      <c r="C26" s="776">
        <v>23</v>
      </c>
      <c r="D26" s="776">
        <v>1</v>
      </c>
      <c r="E26" s="776">
        <v>1</v>
      </c>
      <c r="F26" s="776">
        <v>2</v>
      </c>
      <c r="G26" s="776">
        <v>2</v>
      </c>
      <c r="H26" s="776" t="s">
        <v>73</v>
      </c>
      <c r="I26" s="776" t="s">
        <v>73</v>
      </c>
      <c r="J26" s="776" t="s">
        <v>73</v>
      </c>
      <c r="K26" s="777">
        <v>13</v>
      </c>
      <c r="L26" s="777">
        <v>2</v>
      </c>
      <c r="M26" s="776">
        <v>1</v>
      </c>
      <c r="N26" s="776" t="s">
        <v>73</v>
      </c>
      <c r="O26" s="776">
        <v>1</v>
      </c>
      <c r="P26" s="1399" t="s">
        <v>73</v>
      </c>
      <c r="Q26" s="238"/>
      <c r="R26" s="238"/>
    </row>
    <row r="27" spans="1:18" s="39" customFormat="1" ht="39.75" customHeight="1" x14ac:dyDescent="0.5">
      <c r="A27" s="2053"/>
      <c r="B27" s="235" t="s">
        <v>144</v>
      </c>
      <c r="C27" s="778">
        <v>17</v>
      </c>
      <c r="D27" s="778">
        <v>1</v>
      </c>
      <c r="E27" s="778" t="s">
        <v>73</v>
      </c>
      <c r="F27" s="778">
        <v>1</v>
      </c>
      <c r="G27" s="778">
        <v>1</v>
      </c>
      <c r="H27" s="778" t="s">
        <v>73</v>
      </c>
      <c r="I27" s="778" t="s">
        <v>73</v>
      </c>
      <c r="J27" s="778" t="s">
        <v>73</v>
      </c>
      <c r="K27" s="779">
        <v>12</v>
      </c>
      <c r="L27" s="779" t="s">
        <v>73</v>
      </c>
      <c r="M27" s="778">
        <v>1</v>
      </c>
      <c r="N27" s="778" t="s">
        <v>73</v>
      </c>
      <c r="O27" s="778">
        <v>1</v>
      </c>
      <c r="P27" s="780" t="s">
        <v>73</v>
      </c>
      <c r="Q27" s="238"/>
      <c r="R27" s="238"/>
    </row>
    <row r="28" spans="1:18" s="39" customFormat="1" ht="39.75" customHeight="1" x14ac:dyDescent="0.5">
      <c r="A28" s="2054"/>
      <c r="B28" s="271" t="s">
        <v>93</v>
      </c>
      <c r="C28" s="781">
        <v>6</v>
      </c>
      <c r="D28" s="781" t="s">
        <v>73</v>
      </c>
      <c r="E28" s="781">
        <v>1</v>
      </c>
      <c r="F28" s="781">
        <v>1</v>
      </c>
      <c r="G28" s="781">
        <v>1</v>
      </c>
      <c r="H28" s="781" t="s">
        <v>73</v>
      </c>
      <c r="I28" s="781" t="s">
        <v>73</v>
      </c>
      <c r="J28" s="781" t="s">
        <v>73</v>
      </c>
      <c r="K28" s="782">
        <v>1</v>
      </c>
      <c r="L28" s="782">
        <v>2</v>
      </c>
      <c r="M28" s="781" t="s">
        <v>73</v>
      </c>
      <c r="N28" s="781" t="s">
        <v>73</v>
      </c>
      <c r="O28" s="781" t="s">
        <v>73</v>
      </c>
      <c r="P28" s="1400" t="s">
        <v>73</v>
      </c>
      <c r="Q28" s="238"/>
      <c r="R28" s="238"/>
    </row>
    <row r="29" spans="1:18" s="236" customFormat="1" ht="39.75" customHeight="1" x14ac:dyDescent="0.5">
      <c r="A29" s="2049" t="s">
        <v>340</v>
      </c>
      <c r="B29" s="273" t="s">
        <v>143</v>
      </c>
      <c r="C29" s="776">
        <v>272</v>
      </c>
      <c r="D29" s="776">
        <v>3</v>
      </c>
      <c r="E29" s="776">
        <v>19</v>
      </c>
      <c r="F29" s="776">
        <v>19</v>
      </c>
      <c r="G29" s="776">
        <v>35</v>
      </c>
      <c r="H29" s="776">
        <v>2</v>
      </c>
      <c r="I29" s="776">
        <v>10</v>
      </c>
      <c r="J29" s="776">
        <v>13</v>
      </c>
      <c r="K29" s="777">
        <v>124</v>
      </c>
      <c r="L29" s="777">
        <v>35</v>
      </c>
      <c r="M29" s="776">
        <v>11</v>
      </c>
      <c r="N29" s="776" t="s">
        <v>73</v>
      </c>
      <c r="O29" s="776" t="s">
        <v>73</v>
      </c>
      <c r="P29" s="1399">
        <v>1</v>
      </c>
      <c r="Q29" s="238"/>
      <c r="R29" s="238"/>
    </row>
    <row r="30" spans="1:18" s="39" customFormat="1" ht="39.75" customHeight="1" x14ac:dyDescent="0.5">
      <c r="A30" s="2050"/>
      <c r="B30" s="235" t="s">
        <v>144</v>
      </c>
      <c r="C30" s="778">
        <v>169</v>
      </c>
      <c r="D30" s="778">
        <v>2</v>
      </c>
      <c r="E30" s="778">
        <v>9</v>
      </c>
      <c r="F30" s="778">
        <v>11</v>
      </c>
      <c r="G30" s="778">
        <v>24</v>
      </c>
      <c r="H30" s="778">
        <v>1</v>
      </c>
      <c r="I30" s="778">
        <v>8</v>
      </c>
      <c r="J30" s="778">
        <v>7</v>
      </c>
      <c r="K30" s="779">
        <v>78</v>
      </c>
      <c r="L30" s="779">
        <v>22</v>
      </c>
      <c r="M30" s="778">
        <v>7</v>
      </c>
      <c r="N30" s="778" t="s">
        <v>73</v>
      </c>
      <c r="O30" s="778" t="s">
        <v>73</v>
      </c>
      <c r="P30" s="780" t="s">
        <v>73</v>
      </c>
      <c r="Q30" s="238"/>
      <c r="R30" s="238"/>
    </row>
    <row r="31" spans="1:18" s="39" customFormat="1" ht="39.75" customHeight="1" x14ac:dyDescent="0.5">
      <c r="A31" s="2051"/>
      <c r="B31" s="271" t="s">
        <v>93</v>
      </c>
      <c r="C31" s="781">
        <v>103</v>
      </c>
      <c r="D31" s="781">
        <v>1</v>
      </c>
      <c r="E31" s="781">
        <v>10</v>
      </c>
      <c r="F31" s="781">
        <v>8</v>
      </c>
      <c r="G31" s="781">
        <v>11</v>
      </c>
      <c r="H31" s="781">
        <v>1</v>
      </c>
      <c r="I31" s="781">
        <v>2</v>
      </c>
      <c r="J31" s="781">
        <v>6</v>
      </c>
      <c r="K31" s="782">
        <v>46</v>
      </c>
      <c r="L31" s="782">
        <v>13</v>
      </c>
      <c r="M31" s="781">
        <v>4</v>
      </c>
      <c r="N31" s="781" t="s">
        <v>73</v>
      </c>
      <c r="O31" s="781" t="s">
        <v>73</v>
      </c>
      <c r="P31" s="1400">
        <v>1</v>
      </c>
      <c r="Q31" s="238"/>
      <c r="R31" s="238"/>
    </row>
    <row r="32" spans="1:18" s="236" customFormat="1" ht="39.75" customHeight="1" x14ac:dyDescent="0.5">
      <c r="A32" s="2075" t="s">
        <v>355</v>
      </c>
      <c r="B32" s="273" t="s">
        <v>143</v>
      </c>
      <c r="C32" s="776">
        <v>109</v>
      </c>
      <c r="D32" s="776">
        <v>1</v>
      </c>
      <c r="E32" s="776">
        <v>10</v>
      </c>
      <c r="F32" s="776">
        <v>6</v>
      </c>
      <c r="G32" s="776">
        <v>16</v>
      </c>
      <c r="H32" s="776">
        <v>1</v>
      </c>
      <c r="I32" s="776">
        <v>2</v>
      </c>
      <c r="J32" s="776">
        <v>3</v>
      </c>
      <c r="K32" s="777">
        <v>49</v>
      </c>
      <c r="L32" s="777">
        <v>13</v>
      </c>
      <c r="M32" s="776">
        <v>6</v>
      </c>
      <c r="N32" s="783" t="s">
        <v>73</v>
      </c>
      <c r="O32" s="776">
        <v>2</v>
      </c>
      <c r="P32" s="1399" t="s">
        <v>73</v>
      </c>
      <c r="Q32" s="238"/>
      <c r="R32" s="238"/>
    </row>
    <row r="33" spans="1:18" s="39" customFormat="1" ht="57" customHeight="1" x14ac:dyDescent="0.5">
      <c r="A33" s="2077"/>
      <c r="B33" s="271" t="s">
        <v>93</v>
      </c>
      <c r="C33" s="781">
        <v>109</v>
      </c>
      <c r="D33" s="781">
        <v>1</v>
      </c>
      <c r="E33" s="781">
        <v>10</v>
      </c>
      <c r="F33" s="781">
        <v>6</v>
      </c>
      <c r="G33" s="781">
        <v>16</v>
      </c>
      <c r="H33" s="781">
        <v>1</v>
      </c>
      <c r="I33" s="781">
        <v>2</v>
      </c>
      <c r="J33" s="781">
        <v>3</v>
      </c>
      <c r="K33" s="782">
        <v>49</v>
      </c>
      <c r="L33" s="782">
        <v>13</v>
      </c>
      <c r="M33" s="781">
        <v>6</v>
      </c>
      <c r="N33" s="784" t="s">
        <v>73</v>
      </c>
      <c r="O33" s="781">
        <v>2</v>
      </c>
      <c r="P33" s="1400" t="s">
        <v>73</v>
      </c>
      <c r="Q33" s="238"/>
      <c r="R33" s="238"/>
    </row>
    <row r="34" spans="1:18" s="236" customFormat="1" ht="39.75" customHeight="1" x14ac:dyDescent="0.5">
      <c r="A34" s="2047" t="s">
        <v>342</v>
      </c>
      <c r="B34" s="633" t="s">
        <v>143</v>
      </c>
      <c r="C34" s="1401">
        <v>160</v>
      </c>
      <c r="D34" s="1401">
        <v>9</v>
      </c>
      <c r="E34" s="1401">
        <v>7</v>
      </c>
      <c r="F34" s="1401">
        <v>17</v>
      </c>
      <c r="G34" s="1401">
        <v>18</v>
      </c>
      <c r="H34" s="1401">
        <v>1</v>
      </c>
      <c r="I34" s="1401">
        <v>5</v>
      </c>
      <c r="J34" s="1401">
        <v>5</v>
      </c>
      <c r="K34" s="1402">
        <v>59</v>
      </c>
      <c r="L34" s="1402">
        <v>23</v>
      </c>
      <c r="M34" s="1401">
        <v>12</v>
      </c>
      <c r="N34" s="1401" t="s">
        <v>73</v>
      </c>
      <c r="O34" s="1401">
        <v>2</v>
      </c>
      <c r="P34" s="1399">
        <v>2</v>
      </c>
      <c r="Q34" s="238"/>
      <c r="R34" s="238"/>
    </row>
    <row r="35" spans="1:18" s="39" customFormat="1" ht="39.75" customHeight="1" x14ac:dyDescent="0.5">
      <c r="A35" s="2048"/>
      <c r="B35" s="634" t="s">
        <v>93</v>
      </c>
      <c r="C35" s="1403">
        <v>160</v>
      </c>
      <c r="D35" s="1403">
        <v>9</v>
      </c>
      <c r="E35" s="1403">
        <v>7</v>
      </c>
      <c r="F35" s="1403">
        <v>17</v>
      </c>
      <c r="G35" s="1403">
        <v>18</v>
      </c>
      <c r="H35" s="1403">
        <v>1</v>
      </c>
      <c r="I35" s="1403">
        <v>5</v>
      </c>
      <c r="J35" s="1403">
        <v>5</v>
      </c>
      <c r="K35" s="1404">
        <v>59</v>
      </c>
      <c r="L35" s="1404">
        <v>23</v>
      </c>
      <c r="M35" s="1403">
        <v>12</v>
      </c>
      <c r="N35" s="1403" t="s">
        <v>73</v>
      </c>
      <c r="O35" s="1403">
        <v>2</v>
      </c>
      <c r="P35" s="1400">
        <v>2</v>
      </c>
      <c r="Q35" s="238"/>
      <c r="R35" s="238"/>
    </row>
    <row r="36" spans="1:18" ht="72.75" customHeight="1" x14ac:dyDescent="0.4">
      <c r="A36" s="2037" t="s">
        <v>782</v>
      </c>
      <c r="B36" s="2037"/>
      <c r="C36" s="2037"/>
      <c r="D36" s="2037"/>
      <c r="E36" s="2037"/>
      <c r="F36" s="2037"/>
      <c r="G36" s="2037"/>
      <c r="H36" s="2037"/>
      <c r="I36" s="2037"/>
      <c r="J36" s="2037"/>
      <c r="K36" s="2037"/>
      <c r="L36" s="2037"/>
      <c r="M36" s="2037"/>
      <c r="N36" s="2037"/>
      <c r="O36" s="2037"/>
      <c r="P36" s="2037"/>
      <c r="Q36" s="152"/>
      <c r="R36" s="152"/>
    </row>
    <row r="37" spans="1:18" ht="14.4" thickBot="1" x14ac:dyDescent="0.3">
      <c r="A37" s="2071"/>
      <c r="B37" s="2071"/>
      <c r="C37" s="2071"/>
      <c r="D37" s="2071"/>
      <c r="E37" s="2071"/>
      <c r="F37" s="2071"/>
      <c r="G37" s="2071"/>
      <c r="H37" s="2071"/>
      <c r="I37" s="2071"/>
      <c r="J37" s="2071"/>
      <c r="K37" s="2071"/>
      <c r="L37" s="2071"/>
      <c r="M37" s="2071"/>
      <c r="N37" s="2071"/>
      <c r="O37" s="2071"/>
      <c r="P37" s="2071"/>
      <c r="Q37" s="2071"/>
      <c r="R37" s="2071"/>
    </row>
    <row r="38" spans="1:18" ht="39" customHeight="1" x14ac:dyDescent="0.55000000000000004">
      <c r="A38" s="2065" t="s">
        <v>330</v>
      </c>
      <c r="B38" s="2041" t="s">
        <v>134</v>
      </c>
      <c r="C38" s="2043" t="s">
        <v>85</v>
      </c>
      <c r="D38" s="2072" t="s">
        <v>408</v>
      </c>
      <c r="E38" s="2072"/>
      <c r="F38" s="2072"/>
      <c r="G38" s="2072"/>
      <c r="H38" s="2072"/>
      <c r="I38" s="2072"/>
      <c r="J38" s="2072"/>
      <c r="K38" s="2072"/>
      <c r="L38" s="2072"/>
      <c r="M38" s="2072"/>
      <c r="N38" s="2072"/>
      <c r="O38" s="2072"/>
      <c r="P38" s="2073"/>
      <c r="Q38" s="44"/>
      <c r="R38" s="44"/>
    </row>
    <row r="39" spans="1:18" ht="84.75" customHeight="1" thickBot="1" x14ac:dyDescent="0.3">
      <c r="A39" s="2066"/>
      <c r="B39" s="2042"/>
      <c r="C39" s="2044"/>
      <c r="D39" s="617" t="s">
        <v>96</v>
      </c>
      <c r="E39" s="618" t="s">
        <v>97</v>
      </c>
      <c r="F39" s="618" t="s">
        <v>98</v>
      </c>
      <c r="G39" s="618" t="s">
        <v>99</v>
      </c>
      <c r="H39" s="618" t="s">
        <v>100</v>
      </c>
      <c r="I39" s="618" t="s">
        <v>101</v>
      </c>
      <c r="J39" s="617" t="s">
        <v>365</v>
      </c>
      <c r="K39" s="617" t="s">
        <v>104</v>
      </c>
      <c r="L39" s="617" t="s">
        <v>105</v>
      </c>
      <c r="M39" s="618" t="s">
        <v>106</v>
      </c>
      <c r="N39" s="617" t="s">
        <v>107</v>
      </c>
      <c r="O39" s="617" t="s">
        <v>366</v>
      </c>
      <c r="P39" s="619" t="s">
        <v>367</v>
      </c>
      <c r="Q39" s="44"/>
      <c r="R39" s="44"/>
    </row>
    <row r="40" spans="1:18" s="156" customFormat="1" ht="39" customHeight="1" x14ac:dyDescent="0.5">
      <c r="A40" s="2060" t="s">
        <v>343</v>
      </c>
      <c r="B40" s="235" t="s">
        <v>143</v>
      </c>
      <c r="C40" s="778">
        <v>48</v>
      </c>
      <c r="D40" s="778" t="s">
        <v>73</v>
      </c>
      <c r="E40" s="778">
        <v>4</v>
      </c>
      <c r="F40" s="778">
        <v>3</v>
      </c>
      <c r="G40" s="778">
        <v>4</v>
      </c>
      <c r="H40" s="778" t="s">
        <v>73</v>
      </c>
      <c r="I40" s="778">
        <v>2</v>
      </c>
      <c r="J40" s="778">
        <v>3</v>
      </c>
      <c r="K40" s="779">
        <v>22</v>
      </c>
      <c r="L40" s="779">
        <v>9</v>
      </c>
      <c r="M40" s="778">
        <v>1</v>
      </c>
      <c r="N40" s="774" t="s">
        <v>73</v>
      </c>
      <c r="O40" s="774" t="s">
        <v>73</v>
      </c>
      <c r="P40" s="1486" t="s">
        <v>73</v>
      </c>
      <c r="Q40" s="44"/>
      <c r="R40" s="44"/>
    </row>
    <row r="41" spans="1:18" ht="39" customHeight="1" x14ac:dyDescent="0.5">
      <c r="A41" s="2054"/>
      <c r="B41" s="271" t="s">
        <v>93</v>
      </c>
      <c r="C41" s="781">
        <v>48</v>
      </c>
      <c r="D41" s="781" t="s">
        <v>73</v>
      </c>
      <c r="E41" s="781">
        <v>4</v>
      </c>
      <c r="F41" s="781">
        <v>3</v>
      </c>
      <c r="G41" s="781">
        <v>4</v>
      </c>
      <c r="H41" s="781" t="s">
        <v>73</v>
      </c>
      <c r="I41" s="781">
        <v>2</v>
      </c>
      <c r="J41" s="781">
        <v>3</v>
      </c>
      <c r="K41" s="782">
        <v>22</v>
      </c>
      <c r="L41" s="782">
        <v>9</v>
      </c>
      <c r="M41" s="781">
        <v>1</v>
      </c>
      <c r="N41" s="784" t="s">
        <v>73</v>
      </c>
      <c r="O41" s="784" t="s">
        <v>73</v>
      </c>
      <c r="P41" s="1487" t="s">
        <v>73</v>
      </c>
      <c r="Q41" s="44"/>
      <c r="R41" s="44"/>
    </row>
    <row r="42" spans="1:18" s="156" customFormat="1" ht="39" customHeight="1" x14ac:dyDescent="0.5">
      <c r="A42" s="2052" t="s">
        <v>209</v>
      </c>
      <c r="B42" s="273" t="s">
        <v>143</v>
      </c>
      <c r="C42" s="776">
        <v>270</v>
      </c>
      <c r="D42" s="776">
        <v>8</v>
      </c>
      <c r="E42" s="776">
        <v>18</v>
      </c>
      <c r="F42" s="776">
        <v>23</v>
      </c>
      <c r="G42" s="776">
        <v>32</v>
      </c>
      <c r="H42" s="776">
        <v>1</v>
      </c>
      <c r="I42" s="776">
        <v>6</v>
      </c>
      <c r="J42" s="776">
        <v>12</v>
      </c>
      <c r="K42" s="777">
        <v>116</v>
      </c>
      <c r="L42" s="777">
        <v>39</v>
      </c>
      <c r="M42" s="776">
        <v>12</v>
      </c>
      <c r="N42" s="776" t="s">
        <v>73</v>
      </c>
      <c r="O42" s="776">
        <v>2</v>
      </c>
      <c r="P42" s="1399">
        <v>1</v>
      </c>
      <c r="Q42" s="44"/>
      <c r="R42" s="44"/>
    </row>
    <row r="43" spans="1:18" ht="39" customHeight="1" x14ac:dyDescent="0.5">
      <c r="A43" s="2053"/>
      <c r="B43" s="235" t="s">
        <v>144</v>
      </c>
      <c r="C43" s="778">
        <v>5</v>
      </c>
      <c r="D43" s="778" t="s">
        <v>73</v>
      </c>
      <c r="E43" s="778" t="s">
        <v>73</v>
      </c>
      <c r="F43" s="778">
        <v>1</v>
      </c>
      <c r="G43" s="778" t="s">
        <v>73</v>
      </c>
      <c r="H43" s="778" t="s">
        <v>73</v>
      </c>
      <c r="I43" s="778" t="s">
        <v>73</v>
      </c>
      <c r="J43" s="778" t="s">
        <v>73</v>
      </c>
      <c r="K43" s="779">
        <v>3</v>
      </c>
      <c r="L43" s="779">
        <v>1</v>
      </c>
      <c r="M43" s="778" t="s">
        <v>73</v>
      </c>
      <c r="N43" s="778" t="s">
        <v>73</v>
      </c>
      <c r="O43" s="778" t="s">
        <v>73</v>
      </c>
      <c r="P43" s="780" t="s">
        <v>73</v>
      </c>
      <c r="Q43" s="44"/>
      <c r="R43" s="44"/>
    </row>
    <row r="44" spans="1:18" ht="39" customHeight="1" x14ac:dyDescent="0.5">
      <c r="A44" s="2054"/>
      <c r="B44" s="271" t="s">
        <v>93</v>
      </c>
      <c r="C44" s="781">
        <v>265</v>
      </c>
      <c r="D44" s="781">
        <v>8</v>
      </c>
      <c r="E44" s="781">
        <v>18</v>
      </c>
      <c r="F44" s="781">
        <v>22</v>
      </c>
      <c r="G44" s="781">
        <v>32</v>
      </c>
      <c r="H44" s="781">
        <v>1</v>
      </c>
      <c r="I44" s="781">
        <v>6</v>
      </c>
      <c r="J44" s="781">
        <v>12</v>
      </c>
      <c r="K44" s="782">
        <v>113</v>
      </c>
      <c r="L44" s="782">
        <v>38</v>
      </c>
      <c r="M44" s="781">
        <v>12</v>
      </c>
      <c r="N44" s="781" t="s">
        <v>73</v>
      </c>
      <c r="O44" s="781">
        <v>2</v>
      </c>
      <c r="P44" s="1400">
        <v>1</v>
      </c>
      <c r="Q44" s="44"/>
      <c r="R44" s="44"/>
    </row>
    <row r="45" spans="1:18" s="156" customFormat="1" ht="39" customHeight="1" x14ac:dyDescent="0.5">
      <c r="A45" s="2052" t="s">
        <v>344</v>
      </c>
      <c r="B45" s="273" t="s">
        <v>143</v>
      </c>
      <c r="C45" s="776">
        <v>318</v>
      </c>
      <c r="D45" s="776">
        <v>8</v>
      </c>
      <c r="E45" s="776">
        <v>26</v>
      </c>
      <c r="F45" s="776">
        <v>19</v>
      </c>
      <c r="G45" s="776">
        <v>37</v>
      </c>
      <c r="H45" s="776">
        <v>1</v>
      </c>
      <c r="I45" s="776">
        <v>11</v>
      </c>
      <c r="J45" s="776">
        <v>13</v>
      </c>
      <c r="K45" s="777">
        <v>137</v>
      </c>
      <c r="L45" s="777">
        <v>39</v>
      </c>
      <c r="M45" s="776">
        <v>24</v>
      </c>
      <c r="N45" s="783">
        <v>1</v>
      </c>
      <c r="O45" s="776" t="s">
        <v>73</v>
      </c>
      <c r="P45" s="1399">
        <v>2</v>
      </c>
      <c r="Q45" s="44"/>
      <c r="R45" s="44"/>
    </row>
    <row r="46" spans="1:18" ht="39" customHeight="1" x14ac:dyDescent="0.5">
      <c r="A46" s="2054"/>
      <c r="B46" s="271" t="s">
        <v>144</v>
      </c>
      <c r="C46" s="781">
        <v>318</v>
      </c>
      <c r="D46" s="781">
        <v>8</v>
      </c>
      <c r="E46" s="781">
        <v>26</v>
      </c>
      <c r="F46" s="781">
        <v>19</v>
      </c>
      <c r="G46" s="781">
        <v>37</v>
      </c>
      <c r="H46" s="781">
        <v>1</v>
      </c>
      <c r="I46" s="781">
        <v>11</v>
      </c>
      <c r="J46" s="781">
        <v>13</v>
      </c>
      <c r="K46" s="782">
        <v>137</v>
      </c>
      <c r="L46" s="782">
        <v>39</v>
      </c>
      <c r="M46" s="781">
        <v>24</v>
      </c>
      <c r="N46" s="784">
        <v>1</v>
      </c>
      <c r="O46" s="781" t="s">
        <v>73</v>
      </c>
      <c r="P46" s="1400">
        <v>2</v>
      </c>
      <c r="Q46" s="44"/>
      <c r="R46" s="44"/>
    </row>
    <row r="47" spans="1:18" s="156" customFormat="1" ht="39" customHeight="1" x14ac:dyDescent="0.5">
      <c r="A47" s="2052" t="s">
        <v>356</v>
      </c>
      <c r="B47" s="273" t="s">
        <v>143</v>
      </c>
      <c r="C47" s="776">
        <v>44</v>
      </c>
      <c r="D47" s="776" t="s">
        <v>73</v>
      </c>
      <c r="E47" s="776">
        <v>4</v>
      </c>
      <c r="F47" s="776">
        <v>1</v>
      </c>
      <c r="G47" s="776">
        <v>6</v>
      </c>
      <c r="H47" s="776" t="s">
        <v>73</v>
      </c>
      <c r="I47" s="776">
        <v>1</v>
      </c>
      <c r="J47" s="776">
        <v>1</v>
      </c>
      <c r="K47" s="777">
        <v>19</v>
      </c>
      <c r="L47" s="777">
        <v>9</v>
      </c>
      <c r="M47" s="776">
        <v>3</v>
      </c>
      <c r="N47" s="776" t="s">
        <v>73</v>
      </c>
      <c r="O47" s="776" t="s">
        <v>73</v>
      </c>
      <c r="P47" s="1399" t="s">
        <v>73</v>
      </c>
      <c r="Q47" s="44"/>
      <c r="R47" s="44"/>
    </row>
    <row r="48" spans="1:18" ht="39" customHeight="1" x14ac:dyDescent="0.5">
      <c r="A48" s="2053"/>
      <c r="B48" s="235" t="s">
        <v>144</v>
      </c>
      <c r="C48" s="778">
        <v>32</v>
      </c>
      <c r="D48" s="778" t="s">
        <v>73</v>
      </c>
      <c r="E48" s="778">
        <v>3</v>
      </c>
      <c r="F48" s="778">
        <v>1</v>
      </c>
      <c r="G48" s="778">
        <v>5</v>
      </c>
      <c r="H48" s="778" t="s">
        <v>73</v>
      </c>
      <c r="I48" s="778">
        <v>1</v>
      </c>
      <c r="J48" s="778">
        <v>1</v>
      </c>
      <c r="K48" s="779">
        <v>13</v>
      </c>
      <c r="L48" s="779">
        <v>6</v>
      </c>
      <c r="M48" s="778">
        <v>2</v>
      </c>
      <c r="N48" s="778" t="s">
        <v>73</v>
      </c>
      <c r="O48" s="778" t="s">
        <v>73</v>
      </c>
      <c r="P48" s="780" t="s">
        <v>73</v>
      </c>
      <c r="Q48" s="44"/>
      <c r="R48" s="44"/>
    </row>
    <row r="49" spans="1:18" ht="39" customHeight="1" x14ac:dyDescent="0.5">
      <c r="A49" s="2054"/>
      <c r="B49" s="271" t="s">
        <v>93</v>
      </c>
      <c r="C49" s="781">
        <v>12</v>
      </c>
      <c r="D49" s="781" t="s">
        <v>73</v>
      </c>
      <c r="E49" s="781">
        <v>1</v>
      </c>
      <c r="F49" s="781" t="s">
        <v>73</v>
      </c>
      <c r="G49" s="781">
        <v>1</v>
      </c>
      <c r="H49" s="781" t="s">
        <v>73</v>
      </c>
      <c r="I49" s="781" t="s">
        <v>73</v>
      </c>
      <c r="J49" s="781" t="s">
        <v>73</v>
      </c>
      <c r="K49" s="782">
        <v>6</v>
      </c>
      <c r="L49" s="782">
        <v>3</v>
      </c>
      <c r="M49" s="781">
        <v>1</v>
      </c>
      <c r="N49" s="781" t="s">
        <v>73</v>
      </c>
      <c r="O49" s="781" t="s">
        <v>73</v>
      </c>
      <c r="P49" s="1400" t="s">
        <v>73</v>
      </c>
      <c r="Q49" s="44"/>
      <c r="R49" s="44"/>
    </row>
    <row r="50" spans="1:18" s="156" customFormat="1" ht="39" customHeight="1" x14ac:dyDescent="0.5">
      <c r="A50" s="2075" t="s">
        <v>357</v>
      </c>
      <c r="B50" s="273" t="s">
        <v>143</v>
      </c>
      <c r="C50" s="776">
        <v>72</v>
      </c>
      <c r="D50" s="776" t="s">
        <v>73</v>
      </c>
      <c r="E50" s="776">
        <v>7</v>
      </c>
      <c r="F50" s="776">
        <v>4</v>
      </c>
      <c r="G50" s="776">
        <v>13</v>
      </c>
      <c r="H50" s="776">
        <v>1</v>
      </c>
      <c r="I50" s="776">
        <v>2</v>
      </c>
      <c r="J50" s="776">
        <v>8</v>
      </c>
      <c r="K50" s="777">
        <v>25</v>
      </c>
      <c r="L50" s="777">
        <v>7</v>
      </c>
      <c r="M50" s="776">
        <v>5</v>
      </c>
      <c r="N50" s="776" t="s">
        <v>73</v>
      </c>
      <c r="O50" s="776" t="s">
        <v>73</v>
      </c>
      <c r="P50" s="1399" t="s">
        <v>73</v>
      </c>
      <c r="Q50" s="44"/>
      <c r="R50" s="44"/>
    </row>
    <row r="51" spans="1:18" ht="39" customHeight="1" x14ac:dyDescent="0.5">
      <c r="A51" s="2076"/>
      <c r="B51" s="235" t="s">
        <v>144</v>
      </c>
      <c r="C51" s="778">
        <v>46</v>
      </c>
      <c r="D51" s="778" t="s">
        <v>73</v>
      </c>
      <c r="E51" s="778">
        <v>7</v>
      </c>
      <c r="F51" s="778">
        <v>3</v>
      </c>
      <c r="G51" s="778">
        <v>10</v>
      </c>
      <c r="H51" s="778">
        <v>1</v>
      </c>
      <c r="I51" s="778">
        <v>1</v>
      </c>
      <c r="J51" s="778">
        <v>5</v>
      </c>
      <c r="K51" s="779">
        <v>13</v>
      </c>
      <c r="L51" s="779">
        <v>2</v>
      </c>
      <c r="M51" s="778">
        <v>4</v>
      </c>
      <c r="N51" s="778" t="s">
        <v>73</v>
      </c>
      <c r="O51" s="778" t="s">
        <v>73</v>
      </c>
      <c r="P51" s="780" t="s">
        <v>73</v>
      </c>
      <c r="Q51" s="44"/>
      <c r="R51" s="44"/>
    </row>
    <row r="52" spans="1:18" ht="39" customHeight="1" x14ac:dyDescent="0.5">
      <c r="A52" s="2077"/>
      <c r="B52" s="271" t="s">
        <v>93</v>
      </c>
      <c r="C52" s="781">
        <v>26</v>
      </c>
      <c r="D52" s="781" t="s">
        <v>73</v>
      </c>
      <c r="E52" s="781" t="s">
        <v>73</v>
      </c>
      <c r="F52" s="781">
        <v>1</v>
      </c>
      <c r="G52" s="781">
        <v>3</v>
      </c>
      <c r="H52" s="781" t="s">
        <v>73</v>
      </c>
      <c r="I52" s="781">
        <v>1</v>
      </c>
      <c r="J52" s="781">
        <v>3</v>
      </c>
      <c r="K52" s="782">
        <v>12</v>
      </c>
      <c r="L52" s="782">
        <v>5</v>
      </c>
      <c r="M52" s="781">
        <v>1</v>
      </c>
      <c r="N52" s="781" t="s">
        <v>73</v>
      </c>
      <c r="O52" s="781" t="s">
        <v>73</v>
      </c>
      <c r="P52" s="1400" t="s">
        <v>73</v>
      </c>
      <c r="Q52" s="44"/>
      <c r="R52" s="44"/>
    </row>
    <row r="53" spans="1:18" s="156" customFormat="1" ht="39" customHeight="1" x14ac:dyDescent="0.5">
      <c r="A53" s="2052" t="s">
        <v>198</v>
      </c>
      <c r="B53" s="273" t="s">
        <v>143</v>
      </c>
      <c r="C53" s="776">
        <v>160</v>
      </c>
      <c r="D53" s="776">
        <v>13</v>
      </c>
      <c r="E53" s="776">
        <v>9</v>
      </c>
      <c r="F53" s="776">
        <v>11</v>
      </c>
      <c r="G53" s="776">
        <v>20</v>
      </c>
      <c r="H53" s="776">
        <v>1</v>
      </c>
      <c r="I53" s="776">
        <v>5</v>
      </c>
      <c r="J53" s="776">
        <v>1</v>
      </c>
      <c r="K53" s="777">
        <v>49</v>
      </c>
      <c r="L53" s="777">
        <v>32</v>
      </c>
      <c r="M53" s="776">
        <v>10</v>
      </c>
      <c r="N53" s="776" t="s">
        <v>73</v>
      </c>
      <c r="O53" s="776" t="s">
        <v>73</v>
      </c>
      <c r="P53" s="1399">
        <v>9</v>
      </c>
      <c r="Q53" s="44"/>
      <c r="R53" s="44"/>
    </row>
    <row r="54" spans="1:18" ht="39" customHeight="1" x14ac:dyDescent="0.5">
      <c r="A54" s="2053"/>
      <c r="B54" s="235" t="s">
        <v>144</v>
      </c>
      <c r="C54" s="778">
        <v>67</v>
      </c>
      <c r="D54" s="778">
        <v>3</v>
      </c>
      <c r="E54" s="778">
        <v>5</v>
      </c>
      <c r="F54" s="778">
        <v>6</v>
      </c>
      <c r="G54" s="778">
        <v>6</v>
      </c>
      <c r="H54" s="778">
        <v>1</v>
      </c>
      <c r="I54" s="778">
        <v>3</v>
      </c>
      <c r="J54" s="778">
        <v>1</v>
      </c>
      <c r="K54" s="779">
        <v>22</v>
      </c>
      <c r="L54" s="779">
        <v>14</v>
      </c>
      <c r="M54" s="778">
        <v>4</v>
      </c>
      <c r="N54" s="778" t="s">
        <v>73</v>
      </c>
      <c r="O54" s="778" t="s">
        <v>73</v>
      </c>
      <c r="P54" s="780">
        <v>2</v>
      </c>
      <c r="Q54" s="44"/>
      <c r="R54" s="44"/>
    </row>
    <row r="55" spans="1:18" ht="39" customHeight="1" x14ac:dyDescent="0.5">
      <c r="A55" s="2054"/>
      <c r="B55" s="271" t="s">
        <v>93</v>
      </c>
      <c r="C55" s="781">
        <v>93</v>
      </c>
      <c r="D55" s="781">
        <v>10</v>
      </c>
      <c r="E55" s="781">
        <v>4</v>
      </c>
      <c r="F55" s="781">
        <v>5</v>
      </c>
      <c r="G55" s="781">
        <v>14</v>
      </c>
      <c r="H55" s="781" t="s">
        <v>73</v>
      </c>
      <c r="I55" s="781">
        <v>2</v>
      </c>
      <c r="J55" s="781" t="s">
        <v>73</v>
      </c>
      <c r="K55" s="782">
        <v>27</v>
      </c>
      <c r="L55" s="782">
        <v>18</v>
      </c>
      <c r="M55" s="781">
        <v>6</v>
      </c>
      <c r="N55" s="781" t="s">
        <v>73</v>
      </c>
      <c r="O55" s="781" t="s">
        <v>73</v>
      </c>
      <c r="P55" s="1400">
        <v>7</v>
      </c>
      <c r="Q55" s="44"/>
      <c r="R55" s="44"/>
    </row>
    <row r="56" spans="1:18" s="156" customFormat="1" ht="39" customHeight="1" x14ac:dyDescent="0.5">
      <c r="A56" s="2052" t="s">
        <v>200</v>
      </c>
      <c r="B56" s="273" t="s">
        <v>143</v>
      </c>
      <c r="C56" s="776">
        <v>99</v>
      </c>
      <c r="D56" s="776">
        <v>3</v>
      </c>
      <c r="E56" s="776">
        <v>7</v>
      </c>
      <c r="F56" s="776">
        <v>8</v>
      </c>
      <c r="G56" s="776">
        <v>13</v>
      </c>
      <c r="H56" s="776" t="s">
        <v>73</v>
      </c>
      <c r="I56" s="776">
        <v>4</v>
      </c>
      <c r="J56" s="776">
        <v>2</v>
      </c>
      <c r="K56" s="777">
        <v>41</v>
      </c>
      <c r="L56" s="777">
        <v>13</v>
      </c>
      <c r="M56" s="776">
        <v>7</v>
      </c>
      <c r="N56" s="776" t="s">
        <v>73</v>
      </c>
      <c r="O56" s="776" t="s">
        <v>73</v>
      </c>
      <c r="P56" s="1399">
        <v>1</v>
      </c>
      <c r="Q56" s="44"/>
      <c r="R56" s="44"/>
    </row>
    <row r="57" spans="1:18" ht="39" customHeight="1" x14ac:dyDescent="0.5">
      <c r="A57" s="2053"/>
      <c r="B57" s="235" t="s">
        <v>144</v>
      </c>
      <c r="C57" s="778">
        <v>55</v>
      </c>
      <c r="D57" s="778">
        <v>3</v>
      </c>
      <c r="E57" s="778">
        <v>5</v>
      </c>
      <c r="F57" s="778">
        <v>5</v>
      </c>
      <c r="G57" s="778">
        <v>8</v>
      </c>
      <c r="H57" s="778" t="s">
        <v>73</v>
      </c>
      <c r="I57" s="778">
        <v>2</v>
      </c>
      <c r="J57" s="778">
        <v>1</v>
      </c>
      <c r="K57" s="779">
        <v>19</v>
      </c>
      <c r="L57" s="779">
        <v>7</v>
      </c>
      <c r="M57" s="778">
        <v>5</v>
      </c>
      <c r="N57" s="778" t="s">
        <v>73</v>
      </c>
      <c r="O57" s="778" t="s">
        <v>73</v>
      </c>
      <c r="P57" s="780" t="s">
        <v>73</v>
      </c>
      <c r="Q57" s="44"/>
      <c r="R57" s="44"/>
    </row>
    <row r="58" spans="1:18" ht="39" customHeight="1" x14ac:dyDescent="0.5">
      <c r="A58" s="2054"/>
      <c r="B58" s="271" t="s">
        <v>93</v>
      </c>
      <c r="C58" s="781">
        <v>44</v>
      </c>
      <c r="D58" s="781"/>
      <c r="E58" s="781">
        <v>2</v>
      </c>
      <c r="F58" s="781">
        <v>3</v>
      </c>
      <c r="G58" s="781">
        <v>5</v>
      </c>
      <c r="H58" s="781" t="s">
        <v>73</v>
      </c>
      <c r="I58" s="781">
        <v>2</v>
      </c>
      <c r="J58" s="781">
        <v>1</v>
      </c>
      <c r="K58" s="782">
        <v>22</v>
      </c>
      <c r="L58" s="782">
        <v>6</v>
      </c>
      <c r="M58" s="781">
        <v>2</v>
      </c>
      <c r="N58" s="781" t="s">
        <v>73</v>
      </c>
      <c r="O58" s="781" t="s">
        <v>73</v>
      </c>
      <c r="P58" s="1400">
        <v>1</v>
      </c>
      <c r="Q58" s="44"/>
      <c r="R58" s="44"/>
    </row>
    <row r="59" spans="1:18" s="156" customFormat="1" ht="39" customHeight="1" x14ac:dyDescent="0.5">
      <c r="A59" s="2061" t="s">
        <v>347</v>
      </c>
      <c r="B59" s="273" t="s">
        <v>143</v>
      </c>
      <c r="C59" s="776">
        <v>41</v>
      </c>
      <c r="D59" s="776">
        <v>1</v>
      </c>
      <c r="E59" s="776">
        <v>2</v>
      </c>
      <c r="F59" s="776" t="s">
        <v>73</v>
      </c>
      <c r="G59" s="776">
        <v>10</v>
      </c>
      <c r="H59" s="776">
        <v>1</v>
      </c>
      <c r="I59" s="776">
        <v>3</v>
      </c>
      <c r="J59" s="776">
        <v>3</v>
      </c>
      <c r="K59" s="777">
        <v>12</v>
      </c>
      <c r="L59" s="777">
        <v>4</v>
      </c>
      <c r="M59" s="776">
        <v>3</v>
      </c>
      <c r="N59" s="776" t="s">
        <v>73</v>
      </c>
      <c r="O59" s="776">
        <v>2</v>
      </c>
      <c r="P59" s="1399" t="s">
        <v>73</v>
      </c>
      <c r="Q59" s="44"/>
      <c r="R59" s="44"/>
    </row>
    <row r="60" spans="1:18" ht="39" customHeight="1" x14ac:dyDescent="0.5">
      <c r="A60" s="2062"/>
      <c r="B60" s="235" t="s">
        <v>144</v>
      </c>
      <c r="C60" s="778">
        <v>26</v>
      </c>
      <c r="D60" s="778">
        <v>1</v>
      </c>
      <c r="E60" s="778">
        <v>1</v>
      </c>
      <c r="F60" s="778" t="s">
        <v>73</v>
      </c>
      <c r="G60" s="778">
        <v>5</v>
      </c>
      <c r="H60" s="778" t="s">
        <v>73</v>
      </c>
      <c r="I60" s="778">
        <v>3</v>
      </c>
      <c r="J60" s="778">
        <v>2</v>
      </c>
      <c r="K60" s="779">
        <v>8</v>
      </c>
      <c r="L60" s="779">
        <v>4</v>
      </c>
      <c r="M60" s="778">
        <v>1</v>
      </c>
      <c r="N60" s="778" t="s">
        <v>73</v>
      </c>
      <c r="O60" s="778">
        <v>1</v>
      </c>
      <c r="P60" s="780" t="s">
        <v>73</v>
      </c>
      <c r="Q60" s="44"/>
      <c r="R60" s="44"/>
    </row>
    <row r="61" spans="1:18" ht="39" customHeight="1" x14ac:dyDescent="0.5">
      <c r="A61" s="2063"/>
      <c r="B61" s="271" t="s">
        <v>93</v>
      </c>
      <c r="C61" s="781">
        <v>15</v>
      </c>
      <c r="D61" s="781" t="s">
        <v>73</v>
      </c>
      <c r="E61" s="781">
        <v>1</v>
      </c>
      <c r="F61" s="781" t="s">
        <v>73</v>
      </c>
      <c r="G61" s="781">
        <v>5</v>
      </c>
      <c r="H61" s="781">
        <v>1</v>
      </c>
      <c r="I61" s="781" t="s">
        <v>73</v>
      </c>
      <c r="J61" s="781">
        <v>1</v>
      </c>
      <c r="K61" s="782">
        <v>4</v>
      </c>
      <c r="L61" s="782" t="s">
        <v>73</v>
      </c>
      <c r="M61" s="781">
        <v>2</v>
      </c>
      <c r="N61" s="781" t="s">
        <v>73</v>
      </c>
      <c r="O61" s="781">
        <v>1</v>
      </c>
      <c r="P61" s="1400" t="s">
        <v>73</v>
      </c>
      <c r="Q61" s="44"/>
      <c r="R61" s="44"/>
    </row>
    <row r="62" spans="1:18" s="156" customFormat="1" ht="39" customHeight="1" x14ac:dyDescent="0.5">
      <c r="A62" s="2050" t="s">
        <v>348</v>
      </c>
      <c r="B62" s="235" t="s">
        <v>143</v>
      </c>
      <c r="C62" s="778">
        <v>62</v>
      </c>
      <c r="D62" s="778">
        <v>2</v>
      </c>
      <c r="E62" s="778">
        <v>5</v>
      </c>
      <c r="F62" s="778">
        <v>2</v>
      </c>
      <c r="G62" s="778">
        <v>8</v>
      </c>
      <c r="H62" s="778">
        <v>2</v>
      </c>
      <c r="I62" s="778">
        <v>2</v>
      </c>
      <c r="J62" s="778">
        <v>3</v>
      </c>
      <c r="K62" s="779">
        <v>27</v>
      </c>
      <c r="L62" s="779">
        <v>9</v>
      </c>
      <c r="M62" s="778">
        <v>2</v>
      </c>
      <c r="N62" s="776" t="s">
        <v>73</v>
      </c>
      <c r="O62" s="776" t="s">
        <v>73</v>
      </c>
      <c r="P62" s="1399" t="s">
        <v>73</v>
      </c>
      <c r="Q62" s="44"/>
      <c r="R62" s="44"/>
    </row>
    <row r="63" spans="1:18" ht="39" customHeight="1" x14ac:dyDescent="0.5">
      <c r="A63" s="2050"/>
      <c r="B63" s="235" t="s">
        <v>144</v>
      </c>
      <c r="C63" s="778">
        <v>31</v>
      </c>
      <c r="D63" s="778">
        <v>2</v>
      </c>
      <c r="E63" s="778">
        <v>3</v>
      </c>
      <c r="F63" s="778">
        <v>1</v>
      </c>
      <c r="G63" s="778">
        <v>3</v>
      </c>
      <c r="H63" s="778">
        <v>2</v>
      </c>
      <c r="I63" s="778">
        <v>1</v>
      </c>
      <c r="J63" s="778">
        <v>1</v>
      </c>
      <c r="K63" s="779">
        <v>13</v>
      </c>
      <c r="L63" s="779">
        <v>5</v>
      </c>
      <c r="M63" s="778"/>
      <c r="N63" s="778" t="s">
        <v>73</v>
      </c>
      <c r="O63" s="778" t="s">
        <v>73</v>
      </c>
      <c r="P63" s="780" t="s">
        <v>73</v>
      </c>
      <c r="Q63" s="44"/>
      <c r="R63" s="44"/>
    </row>
    <row r="64" spans="1:18" ht="39" customHeight="1" x14ac:dyDescent="0.5">
      <c r="A64" s="2051"/>
      <c r="B64" s="271" t="s">
        <v>93</v>
      </c>
      <c r="C64" s="781">
        <v>31</v>
      </c>
      <c r="D64" s="781"/>
      <c r="E64" s="781">
        <v>2</v>
      </c>
      <c r="F64" s="781">
        <v>1</v>
      </c>
      <c r="G64" s="781">
        <v>5</v>
      </c>
      <c r="H64" s="781"/>
      <c r="I64" s="781">
        <v>1</v>
      </c>
      <c r="J64" s="781">
        <v>2</v>
      </c>
      <c r="K64" s="782">
        <v>14</v>
      </c>
      <c r="L64" s="782">
        <v>4</v>
      </c>
      <c r="M64" s="781">
        <v>2</v>
      </c>
      <c r="N64" s="781" t="s">
        <v>73</v>
      </c>
      <c r="O64" s="781" t="s">
        <v>73</v>
      </c>
      <c r="P64" s="1400" t="s">
        <v>73</v>
      </c>
      <c r="Q64" s="272"/>
      <c r="R64" s="44"/>
    </row>
    <row r="65" spans="1:18" s="156" customFormat="1" ht="39" customHeight="1" x14ac:dyDescent="0.5">
      <c r="A65" s="2053" t="s">
        <v>622</v>
      </c>
      <c r="B65" s="235" t="s">
        <v>143</v>
      </c>
      <c r="C65" s="778">
        <v>599</v>
      </c>
      <c r="D65" s="778">
        <v>18</v>
      </c>
      <c r="E65" s="778">
        <v>43</v>
      </c>
      <c r="F65" s="778">
        <v>48</v>
      </c>
      <c r="G65" s="778">
        <v>68</v>
      </c>
      <c r="H65" s="778">
        <v>5</v>
      </c>
      <c r="I65" s="778">
        <v>25</v>
      </c>
      <c r="J65" s="778">
        <v>17</v>
      </c>
      <c r="K65" s="779">
        <v>252</v>
      </c>
      <c r="L65" s="779">
        <v>74</v>
      </c>
      <c r="M65" s="778">
        <v>37</v>
      </c>
      <c r="N65" s="774">
        <v>1</v>
      </c>
      <c r="O65" s="778">
        <v>5</v>
      </c>
      <c r="P65" s="780">
        <v>6</v>
      </c>
      <c r="Q65" s="44"/>
      <c r="R65" s="44"/>
    </row>
    <row r="66" spans="1:18" ht="39" customHeight="1" x14ac:dyDescent="0.5">
      <c r="A66" s="2053"/>
      <c r="B66" s="235" t="s">
        <v>144</v>
      </c>
      <c r="C66" s="778">
        <v>336</v>
      </c>
      <c r="D66" s="778">
        <v>10</v>
      </c>
      <c r="E66" s="778">
        <v>30</v>
      </c>
      <c r="F66" s="778">
        <v>24</v>
      </c>
      <c r="G66" s="778">
        <v>40</v>
      </c>
      <c r="H66" s="778">
        <v>2</v>
      </c>
      <c r="I66" s="778">
        <v>13</v>
      </c>
      <c r="J66" s="778">
        <v>10</v>
      </c>
      <c r="K66" s="779">
        <v>137</v>
      </c>
      <c r="L66" s="779">
        <v>40</v>
      </c>
      <c r="M66" s="778">
        <v>24</v>
      </c>
      <c r="N66" s="774" t="s">
        <v>73</v>
      </c>
      <c r="O66" s="778">
        <v>3</v>
      </c>
      <c r="P66" s="780">
        <v>3</v>
      </c>
      <c r="Q66" s="44"/>
      <c r="R66" s="44"/>
    </row>
    <row r="67" spans="1:18" ht="39" customHeight="1" thickBot="1" x14ac:dyDescent="0.55000000000000004">
      <c r="A67" s="2074"/>
      <c r="B67" s="237" t="s">
        <v>93</v>
      </c>
      <c r="C67" s="785">
        <v>263</v>
      </c>
      <c r="D67" s="785">
        <v>8</v>
      </c>
      <c r="E67" s="785">
        <v>13</v>
      </c>
      <c r="F67" s="785">
        <v>24</v>
      </c>
      <c r="G67" s="785">
        <v>28</v>
      </c>
      <c r="H67" s="785">
        <v>3</v>
      </c>
      <c r="I67" s="785">
        <v>12</v>
      </c>
      <c r="J67" s="785">
        <v>7</v>
      </c>
      <c r="K67" s="786">
        <v>115</v>
      </c>
      <c r="L67" s="786">
        <v>34</v>
      </c>
      <c r="M67" s="785">
        <v>13</v>
      </c>
      <c r="N67" s="787">
        <v>1</v>
      </c>
      <c r="O67" s="785">
        <v>2</v>
      </c>
      <c r="P67" s="1440">
        <v>3</v>
      </c>
      <c r="Q67" s="44"/>
      <c r="R67" s="44"/>
    </row>
    <row r="68" spans="1:18" ht="36.75" customHeight="1" thickTop="1" x14ac:dyDescent="0.5">
      <c r="A68" s="39" t="s">
        <v>349</v>
      </c>
    </row>
    <row r="69" spans="1:18" ht="36.75" customHeight="1" x14ac:dyDescent="0.5">
      <c r="A69" s="39" t="s">
        <v>353</v>
      </c>
    </row>
  </sheetData>
  <mergeCells count="33">
    <mergeCell ref="C38:C39"/>
    <mergeCell ref="D38:P38"/>
    <mergeCell ref="A53:A55"/>
    <mergeCell ref="A56:A58"/>
    <mergeCell ref="A59:A61"/>
    <mergeCell ref="A38:A39"/>
    <mergeCell ref="B38:B39"/>
    <mergeCell ref="A62:A64"/>
    <mergeCell ref="A65:A67"/>
    <mergeCell ref="A50:A52"/>
    <mergeCell ref="A17:A19"/>
    <mergeCell ref="A20:A22"/>
    <mergeCell ref="A23:A25"/>
    <mergeCell ref="A26:A28"/>
    <mergeCell ref="A29:A31"/>
    <mergeCell ref="A32:A33"/>
    <mergeCell ref="A34:A35"/>
    <mergeCell ref="A40:A41"/>
    <mergeCell ref="A42:A44"/>
    <mergeCell ref="A45:A46"/>
    <mergeCell ref="A47:A49"/>
    <mergeCell ref="A36:P36"/>
    <mergeCell ref="A37:R37"/>
    <mergeCell ref="A1:P1"/>
    <mergeCell ref="A5:A7"/>
    <mergeCell ref="A8:A10"/>
    <mergeCell ref="A11:A13"/>
    <mergeCell ref="A14:A16"/>
    <mergeCell ref="A2:R2"/>
    <mergeCell ref="B3:B4"/>
    <mergeCell ref="C3:C4"/>
    <mergeCell ref="A3:A4"/>
    <mergeCell ref="D3:P3"/>
  </mergeCells>
  <pageMargins left="0.70866141732283472" right="0.70866141732283472" top="0.74803149606299213" bottom="0.74803149606299213" header="0.31496062992125984" footer="0.31496062992125984"/>
  <pageSetup scale="35" orientation="landscape" r:id="rId1"/>
  <headerFooter>
    <oddFooter>&amp;C30</oddFooter>
  </headerFooter>
  <rowBreaks count="1" manualBreakCount="1">
    <brk id="35" max="15" man="1"/>
  </row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FFFF00"/>
  </sheetPr>
  <dimension ref="A1:G34"/>
  <sheetViews>
    <sheetView tabSelected="1" view="pageLayout" zoomScaleNormal="100" workbookViewId="0">
      <selection activeCell="D11" sqref="D11"/>
    </sheetView>
  </sheetViews>
  <sheetFormatPr baseColWidth="10" defaultColWidth="11.44140625" defaultRowHeight="15.6" x14ac:dyDescent="0.3"/>
  <cols>
    <col min="1" max="1" width="13.6640625" style="9" bestFit="1" customWidth="1"/>
    <col min="2" max="16384" width="11.44140625" style="9"/>
  </cols>
  <sheetData>
    <row r="1" spans="1:7" x14ac:dyDescent="0.3">
      <c r="A1" s="1529" t="s">
        <v>311</v>
      </c>
      <c r="B1" s="1529"/>
      <c r="C1" s="1529"/>
      <c r="D1" s="1529"/>
      <c r="E1" s="1529"/>
      <c r="F1" s="1529"/>
      <c r="G1" s="1529"/>
    </row>
    <row r="2" spans="1:7" ht="8.25" customHeight="1" x14ac:dyDescent="0.3"/>
    <row r="3" spans="1:7" ht="64.5" customHeight="1" x14ac:dyDescent="0.3">
      <c r="A3" s="2078" t="s">
        <v>735</v>
      </c>
      <c r="B3" s="2078"/>
      <c r="C3" s="2078"/>
      <c r="D3" s="2078"/>
      <c r="E3" s="2078"/>
      <c r="F3" s="2078"/>
      <c r="G3" s="2078"/>
    </row>
    <row r="4" spans="1:7" ht="15.75" customHeight="1" x14ac:dyDescent="0.3">
      <c r="A4" s="29"/>
      <c r="B4" s="29"/>
      <c r="C4" s="29"/>
      <c r="D4" s="29"/>
      <c r="E4" s="29"/>
      <c r="F4" s="29"/>
      <c r="G4" s="29"/>
    </row>
    <row r="5" spans="1:7" ht="34.5" customHeight="1" x14ac:dyDescent="0.3">
      <c r="A5" s="1563" t="s">
        <v>312</v>
      </c>
      <c r="B5" s="1563"/>
      <c r="C5" s="1563"/>
      <c r="D5" s="1563"/>
      <c r="E5" s="1563"/>
      <c r="F5" s="1563"/>
      <c r="G5" s="1563"/>
    </row>
    <row r="6" spans="1:7" ht="15.75" customHeight="1" x14ac:dyDescent="0.3">
      <c r="A6" s="29"/>
      <c r="B6" s="29"/>
      <c r="C6" s="29"/>
      <c r="D6" s="29"/>
      <c r="E6" s="29"/>
      <c r="F6" s="29"/>
      <c r="G6" s="29"/>
    </row>
    <row r="7" spans="1:7" ht="36.75" customHeight="1" x14ac:dyDescent="0.3">
      <c r="A7" s="1563" t="s">
        <v>313</v>
      </c>
      <c r="B7" s="1563"/>
      <c r="C7" s="1563"/>
      <c r="D7" s="1563"/>
      <c r="E7" s="1563"/>
      <c r="F7" s="1563"/>
      <c r="G7" s="1563"/>
    </row>
    <row r="8" spans="1:7" ht="15.75" customHeight="1" x14ac:dyDescent="0.3">
      <c r="A8" s="29"/>
      <c r="B8" s="29"/>
      <c r="C8" s="29"/>
      <c r="D8" s="29"/>
      <c r="E8" s="29"/>
      <c r="F8" s="29"/>
      <c r="G8" s="29"/>
    </row>
    <row r="9" spans="1:7" ht="58.5" customHeight="1" x14ac:dyDescent="0.3">
      <c r="A9" s="1563" t="s">
        <v>314</v>
      </c>
      <c r="B9" s="1563"/>
      <c r="C9" s="1563"/>
      <c r="D9" s="1563"/>
      <c r="E9" s="1563"/>
      <c r="F9" s="1563"/>
      <c r="G9" s="1563"/>
    </row>
    <row r="10" spans="1:7" ht="15.75" customHeight="1" x14ac:dyDescent="0.3"/>
    <row r="11" spans="1:7" ht="18.75" customHeight="1" x14ac:dyDescent="0.3">
      <c r="A11" s="30" t="s">
        <v>328</v>
      </c>
      <c r="B11" s="40"/>
      <c r="C11" s="40"/>
      <c r="D11" s="40"/>
      <c r="E11" s="40"/>
      <c r="F11" s="40"/>
      <c r="G11" s="40"/>
    </row>
    <row r="12" spans="1:7" ht="33" customHeight="1" x14ac:dyDescent="0.3">
      <c r="A12" s="31" t="s">
        <v>317</v>
      </c>
      <c r="B12" s="40"/>
      <c r="C12" s="40"/>
      <c r="D12" s="40"/>
      <c r="E12" s="40"/>
      <c r="F12" s="40"/>
      <c r="G12" s="40"/>
    </row>
    <row r="13" spans="1:7" ht="15.75" customHeight="1" x14ac:dyDescent="0.3">
      <c r="A13" s="31" t="s">
        <v>318</v>
      </c>
      <c r="B13" s="38"/>
      <c r="C13" s="38"/>
      <c r="D13" s="38"/>
      <c r="E13" s="38"/>
      <c r="F13" s="38"/>
      <c r="G13" s="38"/>
    </row>
    <row r="14" spans="1:7" ht="59.25" customHeight="1" x14ac:dyDescent="0.3">
      <c r="A14" s="40" t="s">
        <v>63</v>
      </c>
      <c r="B14" s="40"/>
      <c r="C14" s="40"/>
      <c r="D14" s="40"/>
      <c r="E14" s="40"/>
      <c r="F14" s="40"/>
      <c r="G14" s="40"/>
    </row>
    <row r="15" spans="1:7" ht="15.75" customHeight="1" x14ac:dyDescent="0.3">
      <c r="A15" s="38"/>
      <c r="B15" s="38"/>
      <c r="C15" s="38"/>
      <c r="D15" s="38"/>
      <c r="E15" s="38"/>
      <c r="F15" s="38"/>
      <c r="G15" s="38"/>
    </row>
    <row r="16" spans="1:7" ht="53.25" customHeight="1" x14ac:dyDescent="0.3">
      <c r="A16" s="40"/>
      <c r="B16" s="40"/>
      <c r="C16" s="40"/>
      <c r="D16" s="40"/>
      <c r="E16" s="40"/>
      <c r="F16" s="40"/>
      <c r="G16" s="40"/>
    </row>
    <row r="17" spans="1:7" ht="15.75" customHeight="1" x14ac:dyDescent="0.3">
      <c r="A17" s="38"/>
      <c r="B17" s="38"/>
      <c r="C17" s="38"/>
      <c r="D17" s="38"/>
      <c r="E17" s="38"/>
      <c r="F17" s="38"/>
      <c r="G17" s="38"/>
    </row>
    <row r="18" spans="1:7" ht="59.25" customHeight="1" x14ac:dyDescent="0.3">
      <c r="A18" s="40"/>
      <c r="B18" s="40"/>
      <c r="C18" s="40"/>
      <c r="D18" s="40"/>
      <c r="E18" s="40"/>
      <c r="F18" s="40"/>
      <c r="G18" s="40"/>
    </row>
    <row r="19" spans="1:7" ht="15.75" customHeight="1" x14ac:dyDescent="0.3">
      <c r="A19" s="38"/>
      <c r="B19" s="38"/>
      <c r="C19" s="38"/>
      <c r="D19" s="38"/>
      <c r="E19" s="38"/>
      <c r="F19" s="38"/>
      <c r="G19" s="38"/>
    </row>
    <row r="20" spans="1:7" ht="30.75" customHeight="1" x14ac:dyDescent="0.3">
      <c r="A20" s="40"/>
      <c r="B20" s="40"/>
      <c r="C20" s="40"/>
      <c r="D20" s="40"/>
      <c r="E20" s="40"/>
      <c r="F20" s="40"/>
      <c r="G20" s="40"/>
    </row>
    <row r="21" spans="1:7" ht="15.75" customHeight="1" x14ac:dyDescent="0.3">
      <c r="A21" s="42"/>
      <c r="B21" s="42"/>
      <c r="C21" s="42"/>
      <c r="D21" s="42"/>
      <c r="E21" s="42"/>
      <c r="F21" s="42"/>
      <c r="G21" s="42"/>
    </row>
    <row r="22" spans="1:7" ht="33.75" customHeight="1" x14ac:dyDescent="0.3">
      <c r="A22" s="41"/>
      <c r="B22" s="41"/>
      <c r="C22" s="41"/>
      <c r="D22" s="41"/>
      <c r="E22" s="41"/>
      <c r="F22" s="41"/>
      <c r="G22" s="41"/>
    </row>
    <row r="23" spans="1:7" x14ac:dyDescent="0.3">
      <c r="A23" s="30" t="s">
        <v>315</v>
      </c>
      <c r="B23" s="42"/>
      <c r="C23" s="42"/>
      <c r="D23" s="42"/>
      <c r="E23" s="42"/>
      <c r="F23" s="42"/>
      <c r="G23" s="42"/>
    </row>
    <row r="24" spans="1:7" ht="51" customHeight="1" x14ac:dyDescent="0.3">
      <c r="A24" s="41"/>
      <c r="B24" s="41"/>
      <c r="C24" s="41"/>
      <c r="D24" s="41"/>
      <c r="E24" s="41"/>
      <c r="F24" s="41"/>
      <c r="G24" s="41"/>
    </row>
    <row r="25" spans="1:7" x14ac:dyDescent="0.3">
      <c r="A25" s="30" t="s">
        <v>316</v>
      </c>
      <c r="B25" s="42"/>
      <c r="C25" s="42"/>
      <c r="D25" s="42"/>
      <c r="E25" s="42"/>
      <c r="F25" s="42"/>
      <c r="G25" s="42"/>
    </row>
    <row r="26" spans="1:7" ht="57.75" customHeight="1" x14ac:dyDescent="0.3">
      <c r="A26" s="41"/>
      <c r="B26" s="41"/>
      <c r="C26" s="41"/>
      <c r="D26" s="41"/>
      <c r="E26" s="41"/>
      <c r="F26" s="41"/>
      <c r="G26" s="41"/>
    </row>
    <row r="28" spans="1:7" ht="18.75" customHeight="1" x14ac:dyDescent="0.3"/>
    <row r="29" spans="1:7" ht="7.5" customHeight="1" x14ac:dyDescent="0.3"/>
    <row r="30" spans="1:7" ht="20.25" customHeight="1" x14ac:dyDescent="0.3"/>
    <row r="31" spans="1:7" ht="20.25" customHeight="1" x14ac:dyDescent="0.3"/>
    <row r="32" spans="1:7" ht="20.25" customHeight="1" x14ac:dyDescent="0.3">
      <c r="A32" s="31"/>
    </row>
    <row r="33" spans="1:1" ht="20.25" customHeight="1" x14ac:dyDescent="0.3">
      <c r="A33" s="31"/>
    </row>
    <row r="34" spans="1:1" ht="20.25" customHeight="1" x14ac:dyDescent="0.3">
      <c r="A34" s="31"/>
    </row>
  </sheetData>
  <mergeCells count="5">
    <mergeCell ref="A1:G1"/>
    <mergeCell ref="A3:G3"/>
    <mergeCell ref="A5:G5"/>
    <mergeCell ref="A7:G7"/>
    <mergeCell ref="A9:G9"/>
  </mergeCells>
  <hyperlinks>
    <hyperlink ref="A3" r:id="rId1" display="http://www.contraloria.gob.pa/INEC/Publicaciones/Publicaciones.aspx?ID_SUBCATEGORIA=7&amp;ID_PUBLICACION=773&amp;ID_IDIOMA=1&amp;ID_CATEGORIA=3" xr:uid="{00000000-0004-0000-3000-000000000000}"/>
  </hyperlinks>
  <pageMargins left="1.1023622047244095" right="0.70866141732283472" top="0.74803149606299213" bottom="0.74803149606299213" header="0.31496062992125984" footer="0.31496062992125984"/>
  <pageSetup orientation="portrait" r:id="rId2"/>
  <headerFooter>
    <oddFooter>&amp;CXI</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D73"/>
  <sheetViews>
    <sheetView view="pageBreakPreview" topLeftCell="A28" zoomScale="60" zoomScaleNormal="100" zoomScalePageLayoutView="50" workbookViewId="0">
      <selection activeCell="A29" sqref="A29:C29"/>
    </sheetView>
  </sheetViews>
  <sheetFormatPr baseColWidth="10" defaultColWidth="22.33203125" defaultRowHeight="27" customHeight="1" x14ac:dyDescent="0.25"/>
  <cols>
    <col min="1" max="1" width="22.109375" style="108" customWidth="1"/>
    <col min="2" max="2" width="67.88671875" style="328" customWidth="1"/>
    <col min="3" max="3" width="39.33203125" style="108" customWidth="1"/>
    <col min="4" max="4" width="32.44140625" style="327" customWidth="1"/>
    <col min="5" max="5" width="62" style="107" customWidth="1"/>
    <col min="6" max="6" width="33" style="107" customWidth="1"/>
    <col min="7" max="16384" width="22.33203125" style="107"/>
  </cols>
  <sheetData>
    <row r="1" spans="1:3" ht="49.5" customHeight="1" thickBot="1" x14ac:dyDescent="0.3">
      <c r="A1" s="1543" t="s">
        <v>415</v>
      </c>
      <c r="B1" s="1544"/>
      <c r="C1" s="1545"/>
    </row>
    <row r="2" spans="1:3" ht="60" customHeight="1" thickBot="1" x14ac:dyDescent="0.3">
      <c r="A2" s="444" t="s">
        <v>571</v>
      </c>
      <c r="B2" s="444" t="s">
        <v>572</v>
      </c>
      <c r="C2" s="444" t="s">
        <v>573</v>
      </c>
    </row>
    <row r="3" spans="1:3" ht="36" customHeight="1" x14ac:dyDescent="0.25">
      <c r="A3" s="1546" t="s">
        <v>97</v>
      </c>
      <c r="B3" s="624" t="s">
        <v>256</v>
      </c>
      <c r="C3" s="625" t="s">
        <v>257</v>
      </c>
    </row>
    <row r="4" spans="1:3" ht="32.25" customHeight="1" x14ac:dyDescent="0.25">
      <c r="A4" s="1547"/>
      <c r="B4" s="623" t="s">
        <v>258</v>
      </c>
      <c r="C4" s="622" t="s">
        <v>29</v>
      </c>
    </row>
    <row r="5" spans="1:3" ht="33" customHeight="1" x14ac:dyDescent="0.25">
      <c r="A5" s="1547" t="s">
        <v>98</v>
      </c>
      <c r="B5" s="1535" t="s">
        <v>259</v>
      </c>
      <c r="C5" s="622" t="s">
        <v>30</v>
      </c>
    </row>
    <row r="6" spans="1:3" ht="36.75" customHeight="1" x14ac:dyDescent="0.25">
      <c r="A6" s="1547"/>
      <c r="B6" s="1535"/>
      <c r="C6" s="622" t="s">
        <v>260</v>
      </c>
    </row>
    <row r="7" spans="1:3" ht="34.5" customHeight="1" x14ac:dyDescent="0.25">
      <c r="A7" s="1547" t="s">
        <v>99</v>
      </c>
      <c r="B7" s="1535" t="s">
        <v>261</v>
      </c>
      <c r="C7" s="622" t="s">
        <v>33</v>
      </c>
    </row>
    <row r="8" spans="1:3" ht="34.5" customHeight="1" x14ac:dyDescent="0.25">
      <c r="A8" s="1547"/>
      <c r="B8" s="1535"/>
      <c r="C8" s="622" t="s">
        <v>34</v>
      </c>
    </row>
    <row r="9" spans="1:3" ht="32.25" customHeight="1" x14ac:dyDescent="0.25">
      <c r="A9" s="1547"/>
      <c r="B9" s="623" t="s">
        <v>262</v>
      </c>
      <c r="C9" s="622" t="s">
        <v>35</v>
      </c>
    </row>
    <row r="10" spans="1:3" ht="33" customHeight="1" x14ac:dyDescent="0.25">
      <c r="A10" s="1547" t="s">
        <v>101</v>
      </c>
      <c r="B10" s="1535" t="s">
        <v>266</v>
      </c>
      <c r="C10" s="622" t="s">
        <v>267</v>
      </c>
    </row>
    <row r="11" spans="1:3" ht="33" customHeight="1" x14ac:dyDescent="0.25">
      <c r="A11" s="1547"/>
      <c r="B11" s="1535"/>
      <c r="C11" s="622" t="s">
        <v>268</v>
      </c>
    </row>
    <row r="12" spans="1:3" ht="30.75" customHeight="1" x14ac:dyDescent="0.25">
      <c r="A12" s="1547"/>
      <c r="B12" s="623" t="s">
        <v>269</v>
      </c>
      <c r="C12" s="622" t="s">
        <v>37</v>
      </c>
    </row>
    <row r="13" spans="1:3" ht="33" customHeight="1" x14ac:dyDescent="0.25">
      <c r="A13" s="1547" t="s">
        <v>102</v>
      </c>
      <c r="B13" s="1535" t="s">
        <v>270</v>
      </c>
      <c r="C13" s="622" t="s">
        <v>39</v>
      </c>
    </row>
    <row r="14" spans="1:3" ht="38.25" customHeight="1" x14ac:dyDescent="0.25">
      <c r="A14" s="1547"/>
      <c r="B14" s="1535"/>
      <c r="C14" s="622" t="s">
        <v>271</v>
      </c>
    </row>
    <row r="15" spans="1:3" ht="34.5" customHeight="1" x14ac:dyDescent="0.25">
      <c r="A15" s="1547" t="s">
        <v>272</v>
      </c>
      <c r="B15" s="1535" t="s">
        <v>273</v>
      </c>
      <c r="C15" s="622" t="s">
        <v>41</v>
      </c>
    </row>
    <row r="16" spans="1:3" ht="34.5" customHeight="1" x14ac:dyDescent="0.25">
      <c r="A16" s="1547"/>
      <c r="B16" s="1535"/>
      <c r="C16" s="622" t="s">
        <v>42</v>
      </c>
    </row>
    <row r="17" spans="1:3" ht="34.5" customHeight="1" x14ac:dyDescent="0.25">
      <c r="A17" s="1547" t="s">
        <v>274</v>
      </c>
      <c r="B17" s="1535" t="s">
        <v>275</v>
      </c>
      <c r="C17" s="622" t="s">
        <v>43</v>
      </c>
    </row>
    <row r="18" spans="1:3" ht="34.5" customHeight="1" x14ac:dyDescent="0.25">
      <c r="A18" s="1547"/>
      <c r="B18" s="1535"/>
      <c r="C18" s="622" t="s">
        <v>276</v>
      </c>
    </row>
    <row r="19" spans="1:3" ht="27" customHeight="1" x14ac:dyDescent="0.25">
      <c r="A19" s="1547"/>
      <c r="B19" s="623" t="s">
        <v>277</v>
      </c>
      <c r="C19" s="622" t="s">
        <v>44</v>
      </c>
    </row>
    <row r="20" spans="1:3" ht="27" customHeight="1" x14ac:dyDescent="0.25">
      <c r="A20" s="1547" t="s">
        <v>105</v>
      </c>
      <c r="B20" s="623" t="s">
        <v>278</v>
      </c>
      <c r="C20" s="622" t="s">
        <v>45</v>
      </c>
    </row>
    <row r="21" spans="1:3" ht="44.25" customHeight="1" x14ac:dyDescent="0.25">
      <c r="A21" s="1547"/>
      <c r="B21" s="623" t="s">
        <v>310</v>
      </c>
      <c r="C21" s="622" t="s">
        <v>279</v>
      </c>
    </row>
    <row r="22" spans="1:3" ht="30.75" customHeight="1" x14ac:dyDescent="0.25">
      <c r="A22" s="1547"/>
      <c r="B22" s="1535" t="s">
        <v>280</v>
      </c>
      <c r="C22" s="622" t="s">
        <v>46</v>
      </c>
    </row>
    <row r="23" spans="1:3" ht="54.75" customHeight="1" x14ac:dyDescent="0.25">
      <c r="A23" s="1547"/>
      <c r="B23" s="1535"/>
      <c r="C23" s="622" t="s">
        <v>47</v>
      </c>
    </row>
    <row r="24" spans="1:3" ht="39.75" customHeight="1" x14ac:dyDescent="0.25">
      <c r="A24" s="1547" t="s">
        <v>303</v>
      </c>
      <c r="B24" s="1535" t="s">
        <v>304</v>
      </c>
      <c r="C24" s="1372" t="s">
        <v>48</v>
      </c>
    </row>
    <row r="25" spans="1:3" ht="46.5" customHeight="1" x14ac:dyDescent="0.25">
      <c r="A25" s="1547"/>
      <c r="B25" s="1535"/>
      <c r="C25" s="1372" t="s">
        <v>49</v>
      </c>
    </row>
    <row r="26" spans="1:3" ht="27" customHeight="1" x14ac:dyDescent="0.25">
      <c r="A26" s="1547"/>
      <c r="B26" s="1535" t="s">
        <v>305</v>
      </c>
      <c r="C26" s="1372" t="s">
        <v>50</v>
      </c>
    </row>
    <row r="27" spans="1:3" ht="36.75" customHeight="1" x14ac:dyDescent="0.25">
      <c r="A27" s="1547"/>
      <c r="B27" s="1535"/>
      <c r="C27" s="1372" t="s">
        <v>306</v>
      </c>
    </row>
    <row r="28" spans="1:3" ht="57.75" customHeight="1" thickBot="1" x14ac:dyDescent="0.3">
      <c r="A28" s="2079"/>
      <c r="B28" s="2084"/>
      <c r="C28" s="2081" t="s">
        <v>307</v>
      </c>
    </row>
    <row r="29" spans="1:3" ht="42" customHeight="1" thickBot="1" x14ac:dyDescent="0.3">
      <c r="A29" s="2082" t="s">
        <v>25</v>
      </c>
      <c r="B29" s="2083" t="s">
        <v>26</v>
      </c>
      <c r="C29" s="2082" t="s">
        <v>27</v>
      </c>
    </row>
    <row r="30" spans="1:3" ht="36.75" customHeight="1" x14ac:dyDescent="0.25">
      <c r="A30" s="1549" t="s">
        <v>281</v>
      </c>
      <c r="B30" s="1539" t="s">
        <v>608</v>
      </c>
      <c r="C30" s="1405" t="s">
        <v>51</v>
      </c>
    </row>
    <row r="31" spans="1:3" ht="43.5" customHeight="1" x14ac:dyDescent="0.25">
      <c r="A31" s="1547"/>
      <c r="B31" s="1535"/>
      <c r="C31" s="1372" t="s">
        <v>52</v>
      </c>
    </row>
    <row r="32" spans="1:3" ht="27" customHeight="1" x14ac:dyDescent="0.25">
      <c r="A32" s="1547"/>
      <c r="B32" s="1535" t="s">
        <v>607</v>
      </c>
      <c r="C32" s="1372" t="s">
        <v>282</v>
      </c>
    </row>
    <row r="33" spans="1:3" ht="32.25" customHeight="1" x14ac:dyDescent="0.25">
      <c r="A33" s="1547"/>
      <c r="B33" s="1535"/>
      <c r="C33" s="1372" t="s">
        <v>283</v>
      </c>
    </row>
    <row r="34" spans="1:3" ht="38.25" customHeight="1" x14ac:dyDescent="0.25">
      <c r="A34" s="1547"/>
      <c r="B34" s="1535"/>
      <c r="C34" s="1372" t="s">
        <v>284</v>
      </c>
    </row>
    <row r="35" spans="1:3" ht="38.25" customHeight="1" x14ac:dyDescent="0.25">
      <c r="A35" s="1547"/>
      <c r="B35" s="1535" t="s">
        <v>609</v>
      </c>
      <c r="C35" s="1372" t="s">
        <v>285</v>
      </c>
    </row>
    <row r="36" spans="1:3" ht="39.75" customHeight="1" x14ac:dyDescent="0.25">
      <c r="A36" s="1547"/>
      <c r="B36" s="1535"/>
      <c r="C36" s="1372" t="s">
        <v>286</v>
      </c>
    </row>
    <row r="37" spans="1:3" ht="27" customHeight="1" x14ac:dyDescent="0.25">
      <c r="A37" s="1547"/>
      <c r="B37" s="1535" t="s">
        <v>287</v>
      </c>
      <c r="C37" s="1372" t="s">
        <v>288</v>
      </c>
    </row>
    <row r="38" spans="1:3" ht="27" customHeight="1" x14ac:dyDescent="0.25">
      <c r="A38" s="1547"/>
      <c r="B38" s="1535"/>
      <c r="C38" s="1372" t="s">
        <v>55</v>
      </c>
    </row>
    <row r="39" spans="1:3" ht="48" customHeight="1" x14ac:dyDescent="0.25">
      <c r="A39" s="1547"/>
      <c r="B39" s="1535" t="s">
        <v>289</v>
      </c>
      <c r="C39" s="1372" t="s">
        <v>290</v>
      </c>
    </row>
    <row r="40" spans="1:3" ht="34.5" customHeight="1" x14ac:dyDescent="0.25">
      <c r="A40" s="1547"/>
      <c r="B40" s="1535"/>
      <c r="C40" s="1372" t="s">
        <v>291</v>
      </c>
    </row>
    <row r="41" spans="1:3" ht="32.25" customHeight="1" x14ac:dyDescent="0.25">
      <c r="A41" s="1547"/>
      <c r="B41" s="1535" t="s">
        <v>292</v>
      </c>
      <c r="C41" s="1372" t="s">
        <v>293</v>
      </c>
    </row>
    <row r="42" spans="1:3" ht="27" customHeight="1" x14ac:dyDescent="0.25">
      <c r="A42" s="1547"/>
      <c r="B42" s="1535"/>
      <c r="C42" s="1372" t="s">
        <v>294</v>
      </c>
    </row>
    <row r="43" spans="1:3" ht="36.75" customHeight="1" x14ac:dyDescent="0.25">
      <c r="A43" s="1547"/>
      <c r="B43" s="1535" t="s">
        <v>295</v>
      </c>
      <c r="C43" s="1372" t="s">
        <v>53</v>
      </c>
    </row>
    <row r="44" spans="1:3" ht="40.5" customHeight="1" x14ac:dyDescent="0.25">
      <c r="A44" s="1547"/>
      <c r="B44" s="1535"/>
      <c r="C44" s="1372" t="s">
        <v>296</v>
      </c>
    </row>
    <row r="45" spans="1:3" ht="27" customHeight="1" x14ac:dyDescent="0.25">
      <c r="A45" s="1547"/>
      <c r="B45" s="1371" t="s">
        <v>297</v>
      </c>
      <c r="C45" s="1372" t="s">
        <v>54</v>
      </c>
    </row>
    <row r="46" spans="1:3" ht="36" customHeight="1" x14ac:dyDescent="0.25">
      <c r="A46" s="1547"/>
      <c r="B46" s="1535" t="s">
        <v>567</v>
      </c>
      <c r="C46" s="1372" t="s">
        <v>298</v>
      </c>
    </row>
    <row r="47" spans="1:3" ht="27" customHeight="1" x14ac:dyDescent="0.25">
      <c r="A47" s="1547"/>
      <c r="B47" s="1535"/>
      <c r="C47" s="1372" t="s">
        <v>299</v>
      </c>
    </row>
    <row r="48" spans="1:3" ht="27" customHeight="1" thickBot="1" x14ac:dyDescent="0.3">
      <c r="A48" s="2079"/>
      <c r="B48" s="2080" t="s">
        <v>300</v>
      </c>
      <c r="C48" s="2081" t="s">
        <v>56</v>
      </c>
    </row>
    <row r="49" spans="1:3" ht="66" customHeight="1" thickBot="1" x14ac:dyDescent="0.3">
      <c r="A49" s="2082" t="s">
        <v>25</v>
      </c>
      <c r="B49" s="2083" t="s">
        <v>574</v>
      </c>
      <c r="C49" s="2082" t="s">
        <v>575</v>
      </c>
    </row>
    <row r="50" spans="1:3" ht="27" customHeight="1" x14ac:dyDescent="0.25">
      <c r="A50" s="1538" t="s">
        <v>96</v>
      </c>
      <c r="B50" s="446" t="s">
        <v>251</v>
      </c>
      <c r="C50" s="1538" t="s">
        <v>252</v>
      </c>
    </row>
    <row r="51" spans="1:3" ht="27" customHeight="1" x14ac:dyDescent="0.25">
      <c r="A51" s="1537"/>
      <c r="B51" s="445" t="s">
        <v>253</v>
      </c>
      <c r="C51" s="1537"/>
    </row>
    <row r="52" spans="1:3" ht="27" customHeight="1" x14ac:dyDescent="0.25">
      <c r="A52" s="1537"/>
      <c r="B52" s="445" t="s">
        <v>254</v>
      </c>
      <c r="C52" s="1537"/>
    </row>
    <row r="53" spans="1:3" ht="61.5" customHeight="1" x14ac:dyDescent="0.25">
      <c r="A53" s="1537"/>
      <c r="B53" s="445" t="s">
        <v>255</v>
      </c>
      <c r="C53" s="1537"/>
    </row>
    <row r="54" spans="1:3" ht="38.25" customHeight="1" x14ac:dyDescent="0.25">
      <c r="A54" s="447" t="s">
        <v>98</v>
      </c>
      <c r="B54" s="445" t="s">
        <v>31</v>
      </c>
      <c r="C54" s="445" t="s">
        <v>32</v>
      </c>
    </row>
    <row r="55" spans="1:3" ht="64.5" customHeight="1" x14ac:dyDescent="0.25">
      <c r="A55" s="447" t="s">
        <v>99</v>
      </c>
      <c r="B55" s="445" t="s">
        <v>664</v>
      </c>
      <c r="C55" s="447"/>
    </row>
    <row r="56" spans="1:3" ht="43.5" customHeight="1" x14ac:dyDescent="0.25">
      <c r="A56" s="1537" t="s">
        <v>568</v>
      </c>
      <c r="B56" s="445" t="s">
        <v>451</v>
      </c>
      <c r="C56" s="1537" t="s">
        <v>263</v>
      </c>
    </row>
    <row r="57" spans="1:3" ht="27" customHeight="1" x14ac:dyDescent="0.25">
      <c r="A57" s="1537"/>
      <c r="B57" s="445" t="s">
        <v>264</v>
      </c>
      <c r="C57" s="1537"/>
    </row>
    <row r="58" spans="1:3" ht="27" customHeight="1" x14ac:dyDescent="0.25">
      <c r="A58" s="1537"/>
      <c r="B58" s="445" t="s">
        <v>265</v>
      </c>
      <c r="C58" s="1537"/>
    </row>
    <row r="59" spans="1:3" ht="44.25" customHeight="1" x14ac:dyDescent="0.25">
      <c r="A59" s="447" t="s">
        <v>101</v>
      </c>
      <c r="B59" s="445" t="s">
        <v>665</v>
      </c>
      <c r="C59" s="447" t="s">
        <v>662</v>
      </c>
    </row>
    <row r="60" spans="1:3" ht="27" customHeight="1" x14ac:dyDescent="0.25">
      <c r="A60" s="1536" t="s">
        <v>566</v>
      </c>
      <c r="B60" s="445" t="s">
        <v>666</v>
      </c>
      <c r="C60" s="1540" t="s">
        <v>661</v>
      </c>
    </row>
    <row r="61" spans="1:3" ht="27" customHeight="1" x14ac:dyDescent="0.25">
      <c r="A61" s="1536"/>
      <c r="B61" s="445" t="s">
        <v>667</v>
      </c>
      <c r="C61" s="1541"/>
    </row>
    <row r="62" spans="1:3" ht="27" customHeight="1" x14ac:dyDescent="0.25">
      <c r="A62" s="1536"/>
      <c r="B62" s="445" t="s">
        <v>668</v>
      </c>
      <c r="C62" s="1542"/>
    </row>
    <row r="63" spans="1:3" ht="27" customHeight="1" x14ac:dyDescent="0.25">
      <c r="A63" s="1536" t="s">
        <v>106</v>
      </c>
      <c r="B63" s="445" t="s">
        <v>669</v>
      </c>
      <c r="C63" s="447"/>
    </row>
    <row r="64" spans="1:3" ht="27" customHeight="1" x14ac:dyDescent="0.25">
      <c r="A64" s="1536"/>
      <c r="B64" s="445" t="s">
        <v>670</v>
      </c>
      <c r="C64" s="447" t="s">
        <v>663</v>
      </c>
    </row>
    <row r="65" spans="1:3" ht="27" customHeight="1" x14ac:dyDescent="0.25">
      <c r="A65" s="1533" t="s">
        <v>281</v>
      </c>
      <c r="B65" s="1537" t="s">
        <v>301</v>
      </c>
      <c r="C65" s="445" t="s">
        <v>57</v>
      </c>
    </row>
    <row r="66" spans="1:3" ht="27" customHeight="1" x14ac:dyDescent="0.25">
      <c r="A66" s="1534"/>
      <c r="B66" s="1537"/>
      <c r="C66" s="445" t="s">
        <v>302</v>
      </c>
    </row>
    <row r="67" spans="1:3" ht="44.25" customHeight="1" x14ac:dyDescent="0.25">
      <c r="A67" s="445" t="s">
        <v>569</v>
      </c>
      <c r="B67" s="445" t="s">
        <v>1</v>
      </c>
      <c r="C67" s="445" t="s">
        <v>308</v>
      </c>
    </row>
    <row r="68" spans="1:3" ht="43.5" customHeight="1" x14ac:dyDescent="0.25">
      <c r="A68" s="445" t="s">
        <v>570</v>
      </c>
      <c r="B68" s="445" t="s">
        <v>1</v>
      </c>
      <c r="C68" s="445" t="s">
        <v>309</v>
      </c>
    </row>
    <row r="69" spans="1:3" ht="38.25" customHeight="1" x14ac:dyDescent="0.25"/>
    <row r="70" spans="1:3" ht="15.75" customHeight="1" x14ac:dyDescent="0.25">
      <c r="A70" s="1548" t="s">
        <v>655</v>
      </c>
      <c r="B70" s="1548"/>
      <c r="C70" s="1548"/>
    </row>
    <row r="71" spans="1:3" ht="27" customHeight="1" x14ac:dyDescent="0.25">
      <c r="A71" s="1548"/>
      <c r="B71" s="1548"/>
      <c r="C71" s="1548"/>
    </row>
    <row r="72" spans="1:3" ht="34.5" customHeight="1" x14ac:dyDescent="0.25">
      <c r="A72" s="1548"/>
      <c r="B72" s="1548"/>
      <c r="C72" s="1548"/>
    </row>
    <row r="73" spans="1:3" ht="114.75" customHeight="1" x14ac:dyDescent="0.25"/>
  </sheetData>
  <mergeCells count="38">
    <mergeCell ref="A70:C72"/>
    <mergeCell ref="A13:A14"/>
    <mergeCell ref="A63:A64"/>
    <mergeCell ref="A15:A16"/>
    <mergeCell ref="A30:A48"/>
    <mergeCell ref="C56:C58"/>
    <mergeCell ref="B13:B14"/>
    <mergeCell ref="B43:B44"/>
    <mergeCell ref="B17:B18"/>
    <mergeCell ref="B22:B23"/>
    <mergeCell ref="B15:B16"/>
    <mergeCell ref="B24:B25"/>
    <mergeCell ref="A24:A28"/>
    <mergeCell ref="B39:B40"/>
    <mergeCell ref="B46:B47"/>
    <mergeCell ref="B65:B66"/>
    <mergeCell ref="C50:C53"/>
    <mergeCell ref="B41:B42"/>
    <mergeCell ref="B30:B31"/>
    <mergeCell ref="C60:C62"/>
    <mergeCell ref="A1:C1"/>
    <mergeCell ref="B7:B8"/>
    <mergeCell ref="A50:A53"/>
    <mergeCell ref="A3:A4"/>
    <mergeCell ref="A20:A23"/>
    <mergeCell ref="A17:A19"/>
    <mergeCell ref="A5:A6"/>
    <mergeCell ref="A7:A9"/>
    <mergeCell ref="A10:A12"/>
    <mergeCell ref="B10:B11"/>
    <mergeCell ref="B5:B6"/>
    <mergeCell ref="B26:B28"/>
    <mergeCell ref="A65:A66"/>
    <mergeCell ref="B35:B36"/>
    <mergeCell ref="A60:A62"/>
    <mergeCell ref="B32:B34"/>
    <mergeCell ref="A56:A58"/>
    <mergeCell ref="B37:B38"/>
  </mergeCells>
  <pageMargins left="0.98425196850393704" right="0.70866141732283472" top="0.74803149606299213" bottom="0.74803149606299213" header="0.31496062992125984" footer="0.31496062992125984"/>
  <pageSetup scale="64" orientation="portrait" r:id="rId1"/>
  <headerFooter>
    <oddFooter>&amp;CVI</oddFooter>
  </headerFooter>
  <rowBreaks count="2" manualBreakCount="2">
    <brk id="28" max="2" man="1"/>
    <brk id="48" max="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F45"/>
  <sheetViews>
    <sheetView view="pageBreakPreview" zoomScale="60" zoomScaleNormal="70" zoomScalePageLayoutView="60" workbookViewId="0">
      <selection activeCell="H6" sqref="H6"/>
    </sheetView>
  </sheetViews>
  <sheetFormatPr baseColWidth="10" defaultColWidth="11.44140625" defaultRowHeight="29.1" customHeight="1" x14ac:dyDescent="0.3"/>
  <cols>
    <col min="1" max="1" width="10.88671875" style="7" customWidth="1"/>
    <col min="2" max="2" width="29.88671875" style="7" customWidth="1"/>
    <col min="3" max="3" width="50.44140625" style="7" customWidth="1"/>
    <col min="4" max="4" width="77.44140625" style="8" customWidth="1"/>
    <col min="5" max="16384" width="11.44140625" style="4"/>
  </cols>
  <sheetData>
    <row r="1" spans="1:4" ht="32.25" customHeight="1" x14ac:dyDescent="0.3">
      <c r="A1" s="1550" t="s">
        <v>533</v>
      </c>
      <c r="B1" s="1550"/>
      <c r="C1" s="1550"/>
      <c r="D1" s="1550"/>
    </row>
    <row r="2" spans="1:4" ht="32.25" customHeight="1" x14ac:dyDescent="0.3">
      <c r="A2" s="1550" t="s">
        <v>58</v>
      </c>
      <c r="B2" s="1550"/>
      <c r="C2" s="1550"/>
      <c r="D2" s="1550"/>
    </row>
    <row r="3" spans="1:4" ht="32.25" customHeight="1" x14ac:dyDescent="0.3">
      <c r="A3" s="1550" t="s">
        <v>534</v>
      </c>
      <c r="B3" s="1550"/>
      <c r="C3" s="1550"/>
      <c r="D3" s="1550"/>
    </row>
    <row r="4" spans="1:4" ht="32.25" customHeight="1" x14ac:dyDescent="0.3">
      <c r="A4" s="1550" t="s">
        <v>68</v>
      </c>
      <c r="B4" s="1550"/>
      <c r="C4" s="1550"/>
      <c r="D4" s="1550"/>
    </row>
    <row r="5" spans="1:4" ht="32.25" customHeight="1" x14ac:dyDescent="0.3">
      <c r="A5" s="1551" t="s">
        <v>531</v>
      </c>
      <c r="B5" s="1551"/>
      <c r="C5" s="1551"/>
      <c r="D5" s="1551"/>
    </row>
    <row r="6" spans="1:4" ht="32.25" customHeight="1" x14ac:dyDescent="0.3">
      <c r="A6" s="1551" t="s">
        <v>532</v>
      </c>
      <c r="B6" s="1551"/>
      <c r="C6" s="1551"/>
      <c r="D6" s="1551"/>
    </row>
    <row r="7" spans="1:4" ht="16.5" customHeight="1" thickBot="1" x14ac:dyDescent="0.35">
      <c r="A7" s="1551"/>
      <c r="B7" s="1551"/>
      <c r="C7" s="1551"/>
      <c r="D7" s="1551"/>
    </row>
    <row r="8" spans="1:4" ht="73.5" customHeight="1" thickBot="1" x14ac:dyDescent="0.35">
      <c r="A8" s="444" t="s">
        <v>87</v>
      </c>
      <c r="B8" s="444" t="s">
        <v>452</v>
      </c>
      <c r="C8" s="444" t="s">
        <v>453</v>
      </c>
      <c r="D8" s="444" t="s">
        <v>454</v>
      </c>
    </row>
    <row r="9" spans="1:4" s="5" customFormat="1" ht="78" customHeight="1" x14ac:dyDescent="0.25">
      <c r="A9" s="620">
        <v>1</v>
      </c>
      <c r="B9" s="621" t="s">
        <v>455</v>
      </c>
      <c r="C9" s="621" t="s">
        <v>456</v>
      </c>
      <c r="D9" s="621" t="s">
        <v>543</v>
      </c>
    </row>
    <row r="10" spans="1:4" s="5" customFormat="1" ht="47.25" customHeight="1" x14ac:dyDescent="0.25">
      <c r="A10" s="193">
        <v>2</v>
      </c>
      <c r="B10" s="194" t="s">
        <v>213</v>
      </c>
      <c r="C10" s="194" t="s">
        <v>457</v>
      </c>
      <c r="D10" s="194" t="s">
        <v>458</v>
      </c>
    </row>
    <row r="11" spans="1:4" s="5" customFormat="1" ht="47.25" customHeight="1" x14ac:dyDescent="0.25">
      <c r="A11" s="193">
        <v>3</v>
      </c>
      <c r="B11" s="1552" t="s">
        <v>97</v>
      </c>
      <c r="C11" s="194" t="s">
        <v>459</v>
      </c>
      <c r="D11" s="194" t="s">
        <v>460</v>
      </c>
    </row>
    <row r="12" spans="1:4" s="5" customFormat="1" ht="47.25" customHeight="1" x14ac:dyDescent="0.25">
      <c r="A12" s="438">
        <v>4</v>
      </c>
      <c r="B12" s="1552"/>
      <c r="C12" s="194" t="s">
        <v>461</v>
      </c>
      <c r="D12" s="194" t="s">
        <v>462</v>
      </c>
    </row>
    <row r="13" spans="1:4" s="5" customFormat="1" ht="137.25" customHeight="1" x14ac:dyDescent="0.25">
      <c r="A13" s="438">
        <v>5</v>
      </c>
      <c r="B13" s="194" t="s">
        <v>98</v>
      </c>
      <c r="C13" s="194" t="s">
        <v>463</v>
      </c>
      <c r="D13" s="194" t="s">
        <v>511</v>
      </c>
    </row>
    <row r="14" spans="1:4" s="5" customFormat="1" ht="75" customHeight="1" x14ac:dyDescent="0.25">
      <c r="A14" s="438">
        <v>6</v>
      </c>
      <c r="B14" s="1552" t="s">
        <v>99</v>
      </c>
      <c r="C14" s="194" t="s">
        <v>464</v>
      </c>
      <c r="D14" s="194" t="s">
        <v>612</v>
      </c>
    </row>
    <row r="15" spans="1:4" s="5" customFormat="1" ht="47.25" customHeight="1" x14ac:dyDescent="0.25">
      <c r="A15" s="438">
        <v>7</v>
      </c>
      <c r="B15" s="1552"/>
      <c r="C15" s="194" t="s">
        <v>465</v>
      </c>
      <c r="D15" s="194" t="s">
        <v>466</v>
      </c>
    </row>
    <row r="16" spans="1:4" s="5" customFormat="1" ht="47.25" customHeight="1" x14ac:dyDescent="0.25">
      <c r="A16" s="438">
        <v>8</v>
      </c>
      <c r="B16" s="1552" t="s">
        <v>101</v>
      </c>
      <c r="C16" s="194" t="s">
        <v>467</v>
      </c>
      <c r="D16" s="194" t="s">
        <v>613</v>
      </c>
    </row>
    <row r="17" spans="1:6" s="5" customFormat="1" ht="47.25" customHeight="1" x14ac:dyDescent="0.25">
      <c r="A17" s="438">
        <v>9</v>
      </c>
      <c r="B17" s="1552"/>
      <c r="C17" s="194" t="s">
        <v>468</v>
      </c>
      <c r="D17" s="194" t="s">
        <v>614</v>
      </c>
    </row>
    <row r="18" spans="1:6" s="5" customFormat="1" ht="47.25" customHeight="1" x14ac:dyDescent="0.25">
      <c r="A18" s="438">
        <v>10</v>
      </c>
      <c r="B18" s="194" t="s">
        <v>469</v>
      </c>
      <c r="C18" s="194" t="s">
        <v>470</v>
      </c>
      <c r="D18" s="194" t="s">
        <v>471</v>
      </c>
    </row>
    <row r="19" spans="1:6" s="5" customFormat="1" ht="47.25" customHeight="1" x14ac:dyDescent="0.25">
      <c r="A19" s="438">
        <v>11</v>
      </c>
      <c r="B19" s="194" t="s">
        <v>272</v>
      </c>
      <c r="C19" s="194" t="s">
        <v>472</v>
      </c>
      <c r="D19" s="194" t="s">
        <v>473</v>
      </c>
    </row>
    <row r="20" spans="1:6" s="5" customFormat="1" ht="47.25" customHeight="1" x14ac:dyDescent="0.25">
      <c r="A20" s="438">
        <v>12</v>
      </c>
      <c r="B20" s="1552" t="s">
        <v>274</v>
      </c>
      <c r="C20" s="194" t="s">
        <v>474</v>
      </c>
      <c r="D20" s="194" t="s">
        <v>475</v>
      </c>
    </row>
    <row r="21" spans="1:6" s="5" customFormat="1" ht="54" customHeight="1" x14ac:dyDescent="0.25">
      <c r="A21" s="438">
        <v>13</v>
      </c>
      <c r="B21" s="1552"/>
      <c r="C21" s="194" t="s">
        <v>476</v>
      </c>
      <c r="D21" s="194" t="s">
        <v>616</v>
      </c>
    </row>
    <row r="22" spans="1:6" s="5" customFormat="1" ht="47.25" customHeight="1" x14ac:dyDescent="0.25">
      <c r="A22" s="438">
        <v>14</v>
      </c>
      <c r="B22" s="1552" t="s">
        <v>105</v>
      </c>
      <c r="C22" s="194" t="s">
        <v>477</v>
      </c>
      <c r="D22" s="194" t="s">
        <v>478</v>
      </c>
    </row>
    <row r="23" spans="1:6" s="5" customFormat="1" ht="47.25" customHeight="1" x14ac:dyDescent="0.25">
      <c r="A23" s="438">
        <v>15</v>
      </c>
      <c r="B23" s="1552"/>
      <c r="C23" s="194" t="s">
        <v>479</v>
      </c>
      <c r="D23" s="194" t="s">
        <v>480</v>
      </c>
    </row>
    <row r="24" spans="1:6" s="5" customFormat="1" ht="47.25" customHeight="1" x14ac:dyDescent="0.25">
      <c r="A24" s="438">
        <v>16</v>
      </c>
      <c r="B24" s="1406" t="s">
        <v>303</v>
      </c>
      <c r="C24" s="1406" t="s">
        <v>481</v>
      </c>
      <c r="D24" s="1406" t="s">
        <v>615</v>
      </c>
    </row>
    <row r="25" spans="1:6" s="5" customFormat="1" ht="145.5" customHeight="1" x14ac:dyDescent="0.25">
      <c r="A25" s="193">
        <v>15</v>
      </c>
      <c r="B25" s="448" t="s">
        <v>303</v>
      </c>
      <c r="C25" s="194" t="s">
        <v>482</v>
      </c>
      <c r="D25" s="194" t="s">
        <v>619</v>
      </c>
    </row>
    <row r="26" spans="1:6" s="5" customFormat="1" ht="207" customHeight="1" x14ac:dyDescent="0.25">
      <c r="A26" s="193">
        <v>16</v>
      </c>
      <c r="B26" s="1558" t="s">
        <v>281</v>
      </c>
      <c r="C26" s="194" t="s">
        <v>483</v>
      </c>
      <c r="D26" s="194" t="s">
        <v>620</v>
      </c>
    </row>
    <row r="27" spans="1:6" s="5" customFormat="1" ht="76.5" customHeight="1" x14ac:dyDescent="0.25">
      <c r="A27" s="193">
        <v>17</v>
      </c>
      <c r="B27" s="1558"/>
      <c r="C27" s="194" t="s">
        <v>484</v>
      </c>
      <c r="D27" s="194" t="s">
        <v>485</v>
      </c>
    </row>
    <row r="28" spans="1:6" s="5" customFormat="1" ht="47.25" customHeight="1" x14ac:dyDescent="0.25">
      <c r="A28" s="193">
        <v>18</v>
      </c>
      <c r="B28" s="1558" t="s">
        <v>281</v>
      </c>
      <c r="C28" s="194" t="s">
        <v>486</v>
      </c>
      <c r="D28" s="194" t="s">
        <v>660</v>
      </c>
    </row>
    <row r="29" spans="1:6" s="5" customFormat="1" ht="257.25" customHeight="1" x14ac:dyDescent="0.25">
      <c r="A29" s="193">
        <v>19</v>
      </c>
      <c r="B29" s="1558"/>
      <c r="C29" s="194" t="s">
        <v>487</v>
      </c>
      <c r="D29" s="194" t="s">
        <v>618</v>
      </c>
      <c r="F29" s="5" t="s">
        <v>63</v>
      </c>
    </row>
    <row r="30" spans="1:6" s="5" customFormat="1" ht="255.75" customHeight="1" x14ac:dyDescent="0.25">
      <c r="A30" s="193">
        <v>20</v>
      </c>
      <c r="B30" s="1558"/>
      <c r="C30" s="194" t="s">
        <v>488</v>
      </c>
      <c r="D30" s="194" t="s">
        <v>617</v>
      </c>
    </row>
    <row r="31" spans="1:6" s="5" customFormat="1" ht="72" customHeight="1" x14ac:dyDescent="0.25">
      <c r="A31" s="193">
        <v>21</v>
      </c>
      <c r="B31" s="1552" t="s">
        <v>281</v>
      </c>
      <c r="C31" s="194" t="s">
        <v>489</v>
      </c>
      <c r="D31" s="194" t="s">
        <v>490</v>
      </c>
    </row>
    <row r="32" spans="1:6" s="5" customFormat="1" ht="51.75" customHeight="1" x14ac:dyDescent="0.25">
      <c r="A32" s="193">
        <v>22</v>
      </c>
      <c r="B32" s="1552"/>
      <c r="C32" s="194" t="s">
        <v>491</v>
      </c>
      <c r="D32" s="194" t="s">
        <v>492</v>
      </c>
    </row>
    <row r="33" spans="1:4" s="5" customFormat="1" ht="47.25" customHeight="1" x14ac:dyDescent="0.25">
      <c r="A33" s="193">
        <v>23</v>
      </c>
      <c r="B33" s="1552"/>
      <c r="C33" s="194" t="s">
        <v>493</v>
      </c>
      <c r="D33" s="194" t="s">
        <v>494</v>
      </c>
    </row>
    <row r="34" spans="1:4" s="5" customFormat="1" ht="47.25" customHeight="1" x14ac:dyDescent="0.25">
      <c r="A34" s="193">
        <v>24</v>
      </c>
      <c r="B34" s="1552"/>
      <c r="C34" s="194" t="s">
        <v>495</v>
      </c>
      <c r="D34" s="194" t="s">
        <v>496</v>
      </c>
    </row>
    <row r="35" spans="1:4" ht="47.25" customHeight="1" x14ac:dyDescent="0.3">
      <c r="A35" s="193">
        <v>25</v>
      </c>
      <c r="B35" s="1552"/>
      <c r="C35" s="194" t="s">
        <v>497</v>
      </c>
      <c r="D35" s="194" t="s">
        <v>498</v>
      </c>
    </row>
    <row r="36" spans="1:4" ht="47.25" customHeight="1" x14ac:dyDescent="0.3">
      <c r="A36" s="193">
        <v>26</v>
      </c>
      <c r="B36" s="1552"/>
      <c r="C36" s="194" t="s">
        <v>499</v>
      </c>
      <c r="D36" s="194" t="s">
        <v>611</v>
      </c>
    </row>
    <row r="37" spans="1:4" ht="47.25" customHeight="1" x14ac:dyDescent="0.3">
      <c r="A37" s="193">
        <v>27</v>
      </c>
      <c r="B37" s="194" t="s">
        <v>105</v>
      </c>
      <c r="C37" s="194" t="s">
        <v>500</v>
      </c>
      <c r="D37" s="194" t="s">
        <v>501</v>
      </c>
    </row>
    <row r="38" spans="1:4" ht="47.25" customHeight="1" x14ac:dyDescent="0.3">
      <c r="A38" s="193">
        <v>28</v>
      </c>
      <c r="B38" s="194" t="s">
        <v>98</v>
      </c>
      <c r="C38" s="194" t="s">
        <v>502</v>
      </c>
      <c r="D38" s="194" t="s">
        <v>503</v>
      </c>
    </row>
    <row r="39" spans="1:4" ht="47.25" customHeight="1" x14ac:dyDescent="0.3">
      <c r="A39" s="193">
        <v>29</v>
      </c>
      <c r="B39" s="1553" t="s">
        <v>99</v>
      </c>
      <c r="C39" s="194" t="s">
        <v>504</v>
      </c>
      <c r="D39" s="194" t="s">
        <v>505</v>
      </c>
    </row>
    <row r="40" spans="1:4" ht="47.25" customHeight="1" x14ac:dyDescent="0.3">
      <c r="A40" s="193">
        <v>30</v>
      </c>
      <c r="B40" s="1554"/>
      <c r="C40" s="194" t="s">
        <v>506</v>
      </c>
      <c r="D40" s="194" t="s">
        <v>507</v>
      </c>
    </row>
    <row r="41" spans="1:4" ht="102.75" customHeight="1" x14ac:dyDescent="0.3">
      <c r="A41" s="193">
        <v>31</v>
      </c>
      <c r="B41" s="1555"/>
      <c r="C41" s="194" t="s">
        <v>508</v>
      </c>
      <c r="D41" s="194" t="s">
        <v>509</v>
      </c>
    </row>
    <row r="42" spans="1:4" ht="47.25" customHeight="1" x14ac:dyDescent="0.3">
      <c r="A42" s="193">
        <v>32</v>
      </c>
      <c r="B42" s="194" t="s">
        <v>101</v>
      </c>
      <c r="C42" s="194" t="s">
        <v>510</v>
      </c>
      <c r="D42" s="194" t="s">
        <v>610</v>
      </c>
    </row>
    <row r="43" spans="1:4" s="11" customFormat="1" ht="29.25" customHeight="1" x14ac:dyDescent="0.3">
      <c r="A43" s="1557" t="s">
        <v>64</v>
      </c>
      <c r="B43" s="1557"/>
      <c r="C43" s="1557"/>
      <c r="D43" s="1557"/>
    </row>
    <row r="44" spans="1:4" s="11" customFormat="1" ht="23.25" customHeight="1" x14ac:dyDescent="0.3">
      <c r="A44" s="1556" t="s">
        <v>65</v>
      </c>
      <c r="B44" s="1556"/>
      <c r="C44" s="1556"/>
      <c r="D44" s="1556"/>
    </row>
    <row r="45" spans="1:4" s="6" customFormat="1" ht="12.75" customHeight="1" x14ac:dyDescent="0.3">
      <c r="A45" s="7"/>
      <c r="B45" s="439"/>
      <c r="C45" s="7"/>
      <c r="D45" s="8"/>
    </row>
  </sheetData>
  <mergeCells count="18">
    <mergeCell ref="B31:B36"/>
    <mergeCell ref="B39:B41"/>
    <mergeCell ref="A44:D44"/>
    <mergeCell ref="A43:D43"/>
    <mergeCell ref="A6:D6"/>
    <mergeCell ref="A7:D7"/>
    <mergeCell ref="B11:B12"/>
    <mergeCell ref="B14:B15"/>
    <mergeCell ref="B16:B17"/>
    <mergeCell ref="B20:B21"/>
    <mergeCell ref="B22:B23"/>
    <mergeCell ref="B26:B27"/>
    <mergeCell ref="B28:B30"/>
    <mergeCell ref="A1:D1"/>
    <mergeCell ref="A2:D2"/>
    <mergeCell ref="A3:D3"/>
    <mergeCell ref="A4:D4"/>
    <mergeCell ref="A5:D5"/>
  </mergeCells>
  <pageMargins left="0.70866141732283472" right="0.31496062992125984" top="0.55118110236220474" bottom="0.55118110236220474" header="0.31496062992125984" footer="0.31496062992125984"/>
  <pageSetup scale="55" orientation="portrait" r:id="rId1"/>
  <headerFooter>
    <oddFooter>&amp;CVII</oddFooter>
  </headerFooter>
  <rowBreaks count="1" manualBreakCount="1">
    <brk id="24"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G19"/>
  <sheetViews>
    <sheetView view="pageBreakPreview" topLeftCell="A7" zoomScale="60" zoomScaleNormal="100" workbookViewId="0">
      <selection activeCell="D16" sqref="D16"/>
    </sheetView>
  </sheetViews>
  <sheetFormatPr baseColWidth="10" defaultColWidth="11.44140625" defaultRowHeight="13.8" x14ac:dyDescent="0.25"/>
  <cols>
    <col min="1" max="6" width="11.44140625" style="3"/>
    <col min="7" max="7" width="12.33203125" style="3" customWidth="1"/>
    <col min="8" max="16384" width="11.44140625" style="3"/>
  </cols>
  <sheetData>
    <row r="1" spans="1:7" s="26" customFormat="1" ht="30" customHeight="1" x14ac:dyDescent="0.3">
      <c r="A1" s="1559" t="s">
        <v>66</v>
      </c>
      <c r="B1" s="1559"/>
      <c r="C1" s="1559"/>
      <c r="D1" s="1559"/>
      <c r="E1" s="1559"/>
      <c r="F1" s="1559"/>
      <c r="G1" s="1559"/>
    </row>
    <row r="2" spans="1:7" ht="17.399999999999999" x14ac:dyDescent="0.25">
      <c r="A2" s="1531" t="s">
        <v>67</v>
      </c>
      <c r="B2" s="1531"/>
      <c r="C2" s="1531"/>
      <c r="D2" s="1531"/>
      <c r="E2" s="1531"/>
      <c r="F2" s="1531"/>
      <c r="G2" s="1531"/>
    </row>
    <row r="3" spans="1:7" ht="17.399999999999999" x14ac:dyDescent="0.25">
      <c r="A3" s="1531" t="s">
        <v>68</v>
      </c>
      <c r="B3" s="1531"/>
      <c r="C3" s="1531"/>
      <c r="D3" s="1531"/>
      <c r="E3" s="1531"/>
      <c r="F3" s="1531"/>
      <c r="G3" s="1531"/>
    </row>
    <row r="4" spans="1:7" ht="17.399999999999999" x14ac:dyDescent="0.25">
      <c r="A4" s="1531" t="s">
        <v>4</v>
      </c>
      <c r="B4" s="1531"/>
      <c r="C4" s="1531"/>
      <c r="D4" s="1531"/>
      <c r="E4" s="1531"/>
      <c r="F4" s="1531"/>
      <c r="G4" s="1531"/>
    </row>
    <row r="5" spans="1:7" x14ac:dyDescent="0.25">
      <c r="A5" s="109"/>
    </row>
    <row r="6" spans="1:7" ht="17.399999999999999" x14ac:dyDescent="0.25">
      <c r="A6" s="109"/>
      <c r="B6" s="323" t="s">
        <v>69</v>
      </c>
      <c r="C6" s="3" t="s">
        <v>70</v>
      </c>
    </row>
    <row r="7" spans="1:7" ht="18" x14ac:dyDescent="0.25">
      <c r="A7" s="109"/>
      <c r="B7" s="324" t="s">
        <v>71</v>
      </c>
      <c r="C7" s="3" t="s">
        <v>72</v>
      </c>
    </row>
    <row r="8" spans="1:7" ht="18" x14ac:dyDescent="0.25">
      <c r="A8" s="109"/>
      <c r="B8" s="324" t="s">
        <v>73</v>
      </c>
      <c r="C8" s="3" t="s">
        <v>74</v>
      </c>
    </row>
    <row r="9" spans="1:7" ht="23.25" customHeight="1" x14ac:dyDescent="0.25">
      <c r="B9" s="324" t="s">
        <v>75</v>
      </c>
      <c r="C9" s="3" t="s">
        <v>450</v>
      </c>
    </row>
    <row r="10" spans="1:7" ht="23.25" customHeight="1" x14ac:dyDescent="0.25">
      <c r="B10" s="324" t="s">
        <v>76</v>
      </c>
      <c r="C10" s="3" t="s">
        <v>77</v>
      </c>
    </row>
    <row r="11" spans="1:7" ht="37.5" customHeight="1" x14ac:dyDescent="0.3">
      <c r="A11" s="1560" t="s">
        <v>237</v>
      </c>
      <c r="B11" s="1560"/>
      <c r="C11" s="1560"/>
      <c r="D11" s="1560"/>
      <c r="E11" s="1560"/>
      <c r="F11" s="1560"/>
      <c r="G11" s="1560"/>
    </row>
    <row r="12" spans="1:7" ht="38.25" customHeight="1" x14ac:dyDescent="0.25">
      <c r="A12" s="1561" t="s">
        <v>235</v>
      </c>
      <c r="B12" s="1561"/>
      <c r="C12" s="1561"/>
      <c r="D12" s="1561"/>
      <c r="E12" s="1561"/>
      <c r="F12" s="1561"/>
      <c r="G12" s="1561"/>
    </row>
    <row r="13" spans="1:7" ht="23.25" customHeight="1" x14ac:dyDescent="0.25">
      <c r="A13" s="1528" t="s">
        <v>78</v>
      </c>
      <c r="B13" s="1528"/>
      <c r="C13" s="1528"/>
      <c r="D13" s="1528"/>
      <c r="E13" s="1528"/>
      <c r="F13" s="1528"/>
      <c r="G13" s="1528"/>
    </row>
    <row r="14" spans="1:7" x14ac:dyDescent="0.25">
      <c r="A14" s="1528"/>
      <c r="B14" s="1528"/>
      <c r="C14" s="1528"/>
      <c r="D14" s="1528"/>
      <c r="E14" s="1528"/>
      <c r="F14" s="1528"/>
      <c r="G14" s="1528"/>
    </row>
    <row r="16" spans="1:7" ht="15.6" x14ac:dyDescent="0.25">
      <c r="A16" s="30"/>
    </row>
    <row r="18" spans="1:1" ht="15.75" customHeight="1" x14ac:dyDescent="0.25"/>
    <row r="19" spans="1:1" ht="15.6" x14ac:dyDescent="0.25">
      <c r="A19" s="30"/>
    </row>
  </sheetData>
  <mergeCells count="7">
    <mergeCell ref="A13:G14"/>
    <mergeCell ref="A1:G1"/>
    <mergeCell ref="A2:G2"/>
    <mergeCell ref="A3:G3"/>
    <mergeCell ref="A4:G4"/>
    <mergeCell ref="A11:G11"/>
    <mergeCell ref="A12:G12"/>
  </mergeCells>
  <pageMargins left="1.1023622047244095" right="0.70866141732283472" top="1.7322834645669292" bottom="0.74803149606299213" header="0.31496062992125984" footer="0.31496062992125984"/>
  <pageSetup orientation="portrait" r:id="rId1"/>
  <headerFooter>
    <oddFooter>&amp;CVIII</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H38"/>
  <sheetViews>
    <sheetView view="pageBreakPreview" topLeftCell="A12" zoomScale="60" zoomScaleNormal="100" zoomScalePageLayoutView="80" workbookViewId="0">
      <selection activeCell="T27" sqref="T27"/>
    </sheetView>
  </sheetViews>
  <sheetFormatPr baseColWidth="10" defaultColWidth="11.44140625" defaultRowHeight="21.75" customHeight="1" x14ac:dyDescent="0.3"/>
  <cols>
    <col min="1" max="1" width="4.109375" style="110" customWidth="1"/>
    <col min="2" max="16384" width="11.44140625" style="110"/>
  </cols>
  <sheetData>
    <row r="1" spans="1:8" ht="21.75" customHeight="1" x14ac:dyDescent="0.3">
      <c r="B1" s="1565" t="s">
        <v>234</v>
      </c>
      <c r="C1" s="1565"/>
      <c r="D1" s="1565"/>
      <c r="E1" s="1565"/>
      <c r="F1" s="1565"/>
      <c r="G1" s="1565"/>
      <c r="H1" s="1565"/>
    </row>
    <row r="2" spans="1:8" ht="8.25" customHeight="1" x14ac:dyDescent="0.3"/>
    <row r="3" spans="1:8" ht="21.75" customHeight="1" x14ac:dyDescent="0.3">
      <c r="A3" s="329" t="s">
        <v>547</v>
      </c>
      <c r="B3" s="1566" t="s">
        <v>544</v>
      </c>
      <c r="C3" s="1566"/>
      <c r="D3" s="1566"/>
      <c r="E3" s="1566"/>
      <c r="F3" s="1566"/>
      <c r="G3" s="1566"/>
      <c r="H3" s="1566"/>
    </row>
    <row r="4" spans="1:8" ht="54.75" customHeight="1" x14ac:dyDescent="0.3">
      <c r="B4" s="1567" t="s">
        <v>79</v>
      </c>
      <c r="C4" s="1567"/>
      <c r="D4" s="1567"/>
      <c r="E4" s="1567"/>
      <c r="F4" s="1567"/>
      <c r="G4" s="1567"/>
      <c r="H4" s="1567"/>
    </row>
    <row r="5" spans="1:8" ht="9" customHeight="1" x14ac:dyDescent="0.3">
      <c r="B5" s="29"/>
      <c r="C5" s="29"/>
      <c r="D5" s="29"/>
      <c r="E5" s="29"/>
      <c r="F5" s="29"/>
      <c r="G5" s="29"/>
      <c r="H5" s="29"/>
    </row>
    <row r="6" spans="1:8" ht="22.5" customHeight="1" x14ac:dyDescent="0.35">
      <c r="A6" s="329" t="s">
        <v>547</v>
      </c>
      <c r="B6" s="1568" t="s">
        <v>604</v>
      </c>
      <c r="C6" s="1569"/>
      <c r="D6" s="1569"/>
      <c r="E6" s="1569"/>
      <c r="F6" s="1569"/>
      <c r="G6" s="1569"/>
      <c r="H6" s="1569"/>
    </row>
    <row r="7" spans="1:8" ht="60.75" customHeight="1" x14ac:dyDescent="0.3">
      <c r="B7" s="1567" t="s">
        <v>80</v>
      </c>
      <c r="C7" s="1567"/>
      <c r="D7" s="1567"/>
      <c r="E7" s="1567"/>
      <c r="F7" s="1567"/>
      <c r="G7" s="1567"/>
      <c r="H7" s="1567"/>
    </row>
    <row r="8" spans="1:8" ht="9" customHeight="1" x14ac:dyDescent="0.3">
      <c r="B8" s="320"/>
      <c r="C8" s="320"/>
      <c r="D8" s="320"/>
      <c r="E8" s="320"/>
      <c r="F8" s="320"/>
      <c r="G8" s="320"/>
      <c r="H8" s="320"/>
    </row>
    <row r="9" spans="1:8" ht="18" customHeight="1" x14ac:dyDescent="0.3">
      <c r="A9" s="329" t="s">
        <v>547</v>
      </c>
      <c r="B9" s="319" t="s">
        <v>552</v>
      </c>
    </row>
    <row r="10" spans="1:8" ht="116.25" customHeight="1" x14ac:dyDescent="0.3">
      <c r="B10" s="1563" t="s">
        <v>605</v>
      </c>
      <c r="C10" s="1563"/>
      <c r="D10" s="1563"/>
      <c r="E10" s="1563"/>
      <c r="F10" s="1563"/>
      <c r="G10" s="1563"/>
      <c r="H10" s="1563"/>
    </row>
    <row r="11" spans="1:8" ht="9.75" customHeight="1" x14ac:dyDescent="0.3">
      <c r="B11" s="29"/>
      <c r="C11" s="29"/>
      <c r="D11" s="29"/>
      <c r="E11" s="29"/>
      <c r="F11" s="29"/>
      <c r="G11" s="29"/>
      <c r="H11" s="29"/>
    </row>
    <row r="12" spans="1:8" ht="21.75" customHeight="1" x14ac:dyDescent="0.3">
      <c r="A12" s="329" t="s">
        <v>547</v>
      </c>
      <c r="B12" s="1570" t="s">
        <v>545</v>
      </c>
      <c r="C12" s="1571"/>
      <c r="D12" s="1571"/>
      <c r="E12" s="1571"/>
      <c r="F12" s="1571"/>
      <c r="G12" s="1571"/>
      <c r="H12" s="1571"/>
    </row>
    <row r="13" spans="1:8" ht="35.25" customHeight="1" x14ac:dyDescent="0.3">
      <c r="B13" s="1572" t="s">
        <v>512</v>
      </c>
      <c r="C13" s="1572"/>
      <c r="D13" s="1572"/>
      <c r="E13" s="1572"/>
      <c r="F13" s="1572"/>
      <c r="G13" s="1572"/>
      <c r="H13" s="1572"/>
    </row>
    <row r="14" spans="1:8" ht="6.75" customHeight="1" x14ac:dyDescent="0.3">
      <c r="B14" s="111"/>
      <c r="C14" s="111"/>
      <c r="D14" s="111"/>
      <c r="E14" s="111"/>
      <c r="F14" s="111"/>
      <c r="G14" s="111"/>
      <c r="H14" s="111"/>
    </row>
    <row r="15" spans="1:8" ht="55.5" customHeight="1" x14ac:dyDescent="0.3">
      <c r="B15" s="1572" t="s">
        <v>513</v>
      </c>
      <c r="C15" s="1572"/>
      <c r="D15" s="1572"/>
      <c r="E15" s="1572"/>
      <c r="F15" s="1572"/>
      <c r="G15" s="1572"/>
      <c r="H15" s="1572"/>
    </row>
    <row r="16" spans="1:8" ht="10.5" customHeight="1" x14ac:dyDescent="0.3">
      <c r="B16" s="111"/>
      <c r="C16" s="111"/>
      <c r="D16" s="111"/>
      <c r="E16" s="111"/>
      <c r="F16" s="111"/>
      <c r="G16" s="111"/>
      <c r="H16" s="111"/>
    </row>
    <row r="17" spans="1:8" ht="21.75" customHeight="1" x14ac:dyDescent="0.3">
      <c r="A17" s="329" t="s">
        <v>547</v>
      </c>
      <c r="B17" s="1570" t="s">
        <v>546</v>
      </c>
      <c r="C17" s="1571"/>
      <c r="D17" s="1571"/>
      <c r="E17" s="1571"/>
      <c r="F17" s="1571"/>
      <c r="G17" s="1571"/>
      <c r="H17" s="1571"/>
    </row>
    <row r="18" spans="1:8" ht="20.25" customHeight="1" x14ac:dyDescent="0.3">
      <c r="B18" s="1567" t="s">
        <v>81</v>
      </c>
      <c r="C18" s="1567"/>
      <c r="D18" s="1567"/>
      <c r="E18" s="1567"/>
      <c r="F18" s="1567"/>
      <c r="G18" s="1567"/>
      <c r="H18" s="1567"/>
    </row>
    <row r="19" spans="1:8" ht="12.75" customHeight="1" x14ac:dyDescent="0.3">
      <c r="B19" s="29"/>
      <c r="C19" s="29"/>
      <c r="D19" s="29"/>
      <c r="E19" s="29"/>
      <c r="F19" s="29"/>
      <c r="G19" s="29"/>
      <c r="H19" s="29"/>
    </row>
    <row r="20" spans="1:8" ht="62.25" customHeight="1" x14ac:dyDescent="0.3">
      <c r="B20" s="1564" t="s">
        <v>514</v>
      </c>
      <c r="C20" s="1564"/>
      <c r="D20" s="1564"/>
      <c r="E20" s="1564"/>
      <c r="F20" s="1564"/>
      <c r="G20" s="1564"/>
      <c r="H20" s="1564"/>
    </row>
    <row r="21" spans="1:8" ht="12.75" customHeight="1" x14ac:dyDescent="0.3">
      <c r="B21" s="111"/>
      <c r="C21" s="111"/>
      <c r="D21" s="111"/>
      <c r="E21" s="111"/>
      <c r="F21" s="111"/>
      <c r="G21" s="111"/>
      <c r="H21" s="111"/>
    </row>
    <row r="22" spans="1:8" ht="56.25" customHeight="1" x14ac:dyDescent="0.3">
      <c r="B22" s="1564" t="s">
        <v>621</v>
      </c>
      <c r="C22" s="1564"/>
      <c r="D22" s="1564"/>
      <c r="E22" s="1564"/>
      <c r="F22" s="1564"/>
      <c r="G22" s="1564"/>
      <c r="H22" s="1564"/>
    </row>
    <row r="23" spans="1:8" ht="14.25" customHeight="1" x14ac:dyDescent="0.3">
      <c r="B23" s="111"/>
      <c r="C23" s="111"/>
      <c r="D23" s="111"/>
      <c r="E23" s="111"/>
      <c r="F23" s="111"/>
      <c r="G23" s="111"/>
      <c r="H23" s="111"/>
    </row>
    <row r="24" spans="1:8" ht="29.25" customHeight="1" x14ac:dyDescent="0.3">
      <c r="A24" s="329" t="s">
        <v>547</v>
      </c>
      <c r="B24" s="1570" t="s">
        <v>548</v>
      </c>
      <c r="C24" s="1570"/>
      <c r="D24" s="1570"/>
      <c r="E24" s="1570"/>
      <c r="F24" s="1570"/>
      <c r="G24" s="1570"/>
      <c r="H24" s="1570"/>
    </row>
    <row r="25" spans="1:8" ht="63" customHeight="1" x14ac:dyDescent="0.3">
      <c r="B25" s="1574" t="s">
        <v>515</v>
      </c>
      <c r="C25" s="1574"/>
      <c r="D25" s="1574"/>
      <c r="E25" s="1574"/>
      <c r="F25" s="1574"/>
      <c r="G25" s="1574"/>
      <c r="H25" s="1574"/>
    </row>
    <row r="26" spans="1:8" ht="14.25" customHeight="1" x14ac:dyDescent="0.3">
      <c r="B26" s="111"/>
      <c r="C26" s="111"/>
      <c r="D26" s="111"/>
      <c r="E26" s="111"/>
      <c r="F26" s="111"/>
      <c r="G26" s="111"/>
      <c r="H26" s="111"/>
    </row>
    <row r="27" spans="1:8" ht="22.5" customHeight="1" x14ac:dyDescent="0.3">
      <c r="A27" s="329" t="s">
        <v>547</v>
      </c>
      <c r="B27" s="1564" t="s">
        <v>549</v>
      </c>
      <c r="C27" s="1564"/>
      <c r="D27" s="1564"/>
      <c r="E27" s="1564"/>
      <c r="F27" s="1564"/>
      <c r="G27" s="1564"/>
      <c r="H27" s="1564"/>
    </row>
    <row r="28" spans="1:8" ht="62.25" customHeight="1" x14ac:dyDescent="0.3">
      <c r="B28" s="1575" t="s">
        <v>82</v>
      </c>
      <c r="C28" s="1575"/>
      <c r="D28" s="1575"/>
      <c r="E28" s="1575"/>
      <c r="F28" s="1575"/>
      <c r="G28" s="1575"/>
      <c r="H28" s="1575"/>
    </row>
    <row r="29" spans="1:8" ht="21.75" customHeight="1" x14ac:dyDescent="0.3">
      <c r="B29" s="1567"/>
      <c r="C29" s="1567"/>
      <c r="D29" s="1567"/>
      <c r="E29" s="1567"/>
      <c r="F29" s="1567"/>
      <c r="G29" s="1567"/>
      <c r="H29" s="1567"/>
    </row>
    <row r="30" spans="1:8" ht="22.5" customHeight="1" x14ac:dyDescent="0.3">
      <c r="A30" s="329" t="s">
        <v>547</v>
      </c>
      <c r="B30" s="1573" t="s">
        <v>83</v>
      </c>
      <c r="C30" s="1573"/>
      <c r="D30" s="1573"/>
      <c r="E30" s="1573"/>
      <c r="F30" s="1573"/>
      <c r="G30" s="1573"/>
      <c r="H30" s="1573"/>
    </row>
    <row r="31" spans="1:8" ht="201" customHeight="1" x14ac:dyDescent="0.3">
      <c r="B31" s="1567" t="s">
        <v>84</v>
      </c>
      <c r="C31" s="1567"/>
      <c r="D31" s="1567"/>
      <c r="E31" s="1567"/>
      <c r="F31" s="1567"/>
      <c r="G31" s="1567"/>
      <c r="H31" s="1567"/>
    </row>
    <row r="32" spans="1:8" ht="11.25" customHeight="1" x14ac:dyDescent="0.3">
      <c r="B32" s="112"/>
      <c r="C32" s="112"/>
      <c r="D32" s="112"/>
      <c r="E32" s="112"/>
      <c r="F32" s="112"/>
      <c r="G32" s="112"/>
      <c r="H32" s="112"/>
    </row>
    <row r="33" spans="1:8" ht="18.75" customHeight="1" x14ac:dyDescent="0.3">
      <c r="A33" s="329" t="s">
        <v>547</v>
      </c>
      <c r="B33" s="1564" t="s">
        <v>550</v>
      </c>
      <c r="C33" s="1564"/>
      <c r="D33" s="1564"/>
      <c r="E33" s="1564"/>
      <c r="F33" s="1564"/>
      <c r="G33" s="1564"/>
      <c r="H33" s="1564"/>
    </row>
    <row r="34" spans="1:8" ht="21.75" customHeight="1" x14ac:dyDescent="0.3">
      <c r="B34" s="1562" t="s">
        <v>551</v>
      </c>
      <c r="C34" s="1562"/>
      <c r="D34" s="1562"/>
      <c r="E34" s="1562"/>
      <c r="F34" s="1562"/>
      <c r="G34" s="1562"/>
      <c r="H34" s="1562"/>
    </row>
    <row r="35" spans="1:8" ht="14.25" customHeight="1" x14ac:dyDescent="0.3">
      <c r="B35" s="1562"/>
      <c r="C35" s="1562"/>
      <c r="D35" s="1562"/>
      <c r="E35" s="1562"/>
      <c r="F35" s="1562"/>
      <c r="G35" s="1562"/>
      <c r="H35" s="1562"/>
    </row>
    <row r="36" spans="1:8" ht="21.75" hidden="1" customHeight="1" x14ac:dyDescent="0.3">
      <c r="B36" s="1562"/>
      <c r="C36" s="1562"/>
      <c r="D36" s="1562"/>
      <c r="E36" s="1562"/>
      <c r="F36" s="1562"/>
      <c r="G36" s="1562"/>
      <c r="H36" s="1562"/>
    </row>
    <row r="38" spans="1:8" ht="21.75" customHeight="1" x14ac:dyDescent="0.3">
      <c r="F38" s="112"/>
    </row>
  </sheetData>
  <mergeCells count="22">
    <mergeCell ref="B30:H30"/>
    <mergeCell ref="B24:H24"/>
    <mergeCell ref="B25:H25"/>
    <mergeCell ref="B27:H27"/>
    <mergeCell ref="B28:H28"/>
    <mergeCell ref="B29:H29"/>
    <mergeCell ref="B34:H36"/>
    <mergeCell ref="B10:H10"/>
    <mergeCell ref="B22:H22"/>
    <mergeCell ref="B1:H1"/>
    <mergeCell ref="B3:H3"/>
    <mergeCell ref="B4:H4"/>
    <mergeCell ref="B6:H6"/>
    <mergeCell ref="B7:H7"/>
    <mergeCell ref="B12:H12"/>
    <mergeCell ref="B13:H13"/>
    <mergeCell ref="B15:H15"/>
    <mergeCell ref="B17:H17"/>
    <mergeCell ref="B18:H18"/>
    <mergeCell ref="B20:H20"/>
    <mergeCell ref="B31:H31"/>
    <mergeCell ref="B33:H33"/>
  </mergeCells>
  <pageMargins left="1.1023622047244095" right="0.70866141732283472" top="1.5354330708661419" bottom="0.74803149606299213" header="0.31496062992125984" footer="0.31496062992125984"/>
  <pageSetup scale="98" orientation="portrait" r:id="rId1"/>
  <headerFooter>
    <oddFooter>&amp;CIX</oddFooter>
  </headerFooter>
  <rowBreaks count="1" manualBreakCount="1">
    <brk id="21"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G20"/>
  <sheetViews>
    <sheetView view="pageBreakPreview" zoomScale="60" zoomScaleNormal="100" zoomScalePageLayoutView="60" workbookViewId="0">
      <selection activeCell="A2" sqref="A2:G2"/>
    </sheetView>
  </sheetViews>
  <sheetFormatPr baseColWidth="10" defaultRowHeight="14.4" x14ac:dyDescent="0.3"/>
  <sheetData>
    <row r="1" spans="1:7" ht="21" x14ac:dyDescent="0.3">
      <c r="A1" s="1576" t="s">
        <v>642</v>
      </c>
      <c r="B1" s="1576"/>
      <c r="C1" s="1576"/>
      <c r="D1" s="1576"/>
      <c r="E1" s="1576"/>
      <c r="F1" s="1576"/>
      <c r="G1" s="1576"/>
    </row>
    <row r="2" spans="1:7" ht="309" customHeight="1" x14ac:dyDescent="0.3">
      <c r="A2" s="1517" t="s">
        <v>643</v>
      </c>
      <c r="B2" s="1517"/>
      <c r="C2" s="1517"/>
      <c r="D2" s="1517"/>
      <c r="E2" s="1517"/>
      <c r="F2" s="1517"/>
      <c r="G2" s="1517"/>
    </row>
    <row r="3" spans="1:7" ht="234.75" customHeight="1" x14ac:dyDescent="0.3">
      <c r="A3" s="1517" t="s">
        <v>644</v>
      </c>
      <c r="B3" s="1517"/>
      <c r="C3" s="1517"/>
      <c r="D3" s="1517"/>
      <c r="E3" s="1517"/>
      <c r="F3" s="1517"/>
      <c r="G3" s="1517"/>
    </row>
    <row r="4" spans="1:7" x14ac:dyDescent="0.3">
      <c r="A4" s="513"/>
      <c r="B4" s="513"/>
      <c r="C4" s="513"/>
      <c r="D4" s="513"/>
      <c r="E4" s="513"/>
      <c r="F4" s="513"/>
      <c r="G4" s="513"/>
    </row>
    <row r="5" spans="1:7" x14ac:dyDescent="0.3">
      <c r="A5" s="513"/>
      <c r="B5" s="513"/>
      <c r="C5" s="513"/>
      <c r="D5" s="513"/>
      <c r="E5" s="513"/>
      <c r="F5" s="513"/>
      <c r="G5" s="513"/>
    </row>
    <row r="6" spans="1:7" x14ac:dyDescent="0.3">
      <c r="A6" s="513"/>
      <c r="B6" s="513"/>
      <c r="C6" s="513"/>
      <c r="D6" s="513"/>
      <c r="E6" s="513"/>
      <c r="F6" s="513"/>
      <c r="G6" s="513"/>
    </row>
    <row r="7" spans="1:7" x14ac:dyDescent="0.3">
      <c r="A7" s="513"/>
      <c r="B7" s="513"/>
      <c r="C7" s="513"/>
      <c r="D7" s="513"/>
      <c r="E7" s="513"/>
      <c r="F7" s="513"/>
      <c r="G7" s="513"/>
    </row>
    <row r="8" spans="1:7" x14ac:dyDescent="0.3">
      <c r="A8" s="513"/>
      <c r="B8" s="513"/>
      <c r="C8" s="513"/>
      <c r="D8" s="513"/>
      <c r="E8" s="513"/>
      <c r="F8" s="513"/>
      <c r="G8" s="513"/>
    </row>
    <row r="9" spans="1:7" x14ac:dyDescent="0.3">
      <c r="A9" s="513"/>
      <c r="B9" s="513"/>
      <c r="C9" s="513"/>
      <c r="D9" s="513"/>
      <c r="E9" s="513"/>
      <c r="F9" s="513"/>
      <c r="G9" s="513"/>
    </row>
    <row r="10" spans="1:7" x14ac:dyDescent="0.3">
      <c r="A10" s="513"/>
      <c r="B10" s="513"/>
      <c r="C10" s="513"/>
      <c r="D10" s="513"/>
      <c r="E10" s="513"/>
      <c r="F10" s="513"/>
      <c r="G10" s="513"/>
    </row>
    <row r="11" spans="1:7" x14ac:dyDescent="0.3">
      <c r="A11" s="513"/>
      <c r="B11" s="513"/>
      <c r="C11" s="513"/>
      <c r="D11" s="513"/>
      <c r="E11" s="513"/>
      <c r="F11" s="513"/>
      <c r="G11" s="513"/>
    </row>
    <row r="12" spans="1:7" x14ac:dyDescent="0.3">
      <c r="A12" s="513"/>
      <c r="B12" s="513"/>
      <c r="C12" s="513"/>
      <c r="D12" s="513"/>
      <c r="E12" s="513"/>
      <c r="F12" s="513"/>
      <c r="G12" s="513"/>
    </row>
    <row r="13" spans="1:7" x14ac:dyDescent="0.3">
      <c r="A13" s="513"/>
      <c r="B13" s="513"/>
      <c r="C13" s="513"/>
      <c r="D13" s="513"/>
      <c r="E13" s="513"/>
      <c r="F13" s="513"/>
      <c r="G13" s="513"/>
    </row>
    <row r="14" spans="1:7" x14ac:dyDescent="0.3">
      <c r="A14" s="513"/>
      <c r="B14" s="513"/>
      <c r="C14" s="513"/>
      <c r="D14" s="513"/>
      <c r="E14" s="513"/>
      <c r="F14" s="513"/>
      <c r="G14" s="513"/>
    </row>
    <row r="15" spans="1:7" x14ac:dyDescent="0.3">
      <c r="A15" s="513"/>
      <c r="B15" s="513"/>
      <c r="C15" s="513"/>
      <c r="D15" s="513"/>
      <c r="E15" s="513"/>
      <c r="F15" s="513"/>
      <c r="G15" s="513"/>
    </row>
    <row r="16" spans="1:7" x14ac:dyDescent="0.3">
      <c r="A16" s="513"/>
      <c r="B16" s="513"/>
      <c r="C16" s="513"/>
      <c r="D16" s="513"/>
      <c r="E16" s="513"/>
      <c r="F16" s="513"/>
      <c r="G16" s="513"/>
    </row>
    <row r="17" spans="1:7" x14ac:dyDescent="0.3">
      <c r="A17" s="513"/>
      <c r="B17" s="513"/>
      <c r="C17" s="513"/>
      <c r="D17" s="513"/>
      <c r="E17" s="513"/>
      <c r="F17" s="513"/>
      <c r="G17" s="513"/>
    </row>
    <row r="18" spans="1:7" x14ac:dyDescent="0.3">
      <c r="A18" s="513"/>
      <c r="B18" s="513"/>
      <c r="C18" s="513"/>
      <c r="D18" s="513"/>
      <c r="E18" s="513"/>
      <c r="F18" s="513"/>
      <c r="G18" s="513"/>
    </row>
    <row r="19" spans="1:7" x14ac:dyDescent="0.3">
      <c r="A19" s="513"/>
      <c r="B19" s="513"/>
      <c r="C19" s="513"/>
      <c r="D19" s="513"/>
      <c r="E19" s="513"/>
      <c r="F19" s="513"/>
      <c r="G19" s="513"/>
    </row>
    <row r="20" spans="1:7" x14ac:dyDescent="0.3">
      <c r="A20" s="513"/>
      <c r="B20" s="513"/>
      <c r="C20" s="513"/>
      <c r="D20" s="513"/>
      <c r="E20" s="513"/>
      <c r="F20" s="513"/>
      <c r="G20" s="513"/>
    </row>
  </sheetData>
  <mergeCells count="3">
    <mergeCell ref="A2:G2"/>
    <mergeCell ref="A1:G1"/>
    <mergeCell ref="A3:G3"/>
  </mergeCells>
  <pageMargins left="1.1023622047244095" right="0.70866141732283472" top="0.74803149606299213" bottom="0.74803149606299213" header="0.31496062992125984" footer="0.31496062992125984"/>
  <pageSetup orientation="portrait" r:id="rId1"/>
  <headerFooter>
    <oddFooter>&amp;CX</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48</vt:i4>
      </vt:variant>
      <vt:variant>
        <vt:lpstr>Rangos con nombre</vt:lpstr>
      </vt:variant>
      <vt:variant>
        <vt:i4>41</vt:i4>
      </vt:variant>
    </vt:vector>
  </HeadingPairs>
  <TitlesOfParts>
    <vt:vector size="89" baseType="lpstr">
      <vt:lpstr>PRESENTACION0</vt:lpstr>
      <vt:lpstr>introduccion</vt:lpstr>
      <vt:lpstr>INDICE1</vt:lpstr>
      <vt:lpstr>EQUIPO2</vt:lpstr>
      <vt:lpstr>INTEGRANTES3</vt:lpstr>
      <vt:lpstr>PATOLOGOS PAIS 21.07.17  </vt:lpstr>
      <vt:lpstr>signos y </vt:lpstr>
      <vt:lpstr>DEF</vt:lpstr>
      <vt:lpstr>indicadores de calidadIndicador</vt:lpstr>
      <vt:lpstr>IC5</vt:lpstr>
      <vt:lpstr>OCURRENCIA 2015-2019</vt:lpstr>
      <vt:lpstr>GRAFICA 1</vt:lpstr>
      <vt:lpstr>2017 sexo cie </vt:lpstr>
      <vt:lpstr>2018sexo cie preliminar</vt:lpstr>
      <vt:lpstr>2019 CIE SEX </vt:lpstr>
      <vt:lpstr>TESPEC.MAMACUELLOPROSTATA 16-18</vt:lpstr>
      <vt:lpstr>PRINC. SEXOYCAUSAS</vt:lpstr>
      <vt:lpstr>cie - prov 1</vt:lpstr>
      <vt:lpstr>CIE - PROV 2</vt:lpstr>
      <vt:lpstr>PRINC X PROV</vt:lpstr>
      <vt:lpstr>PRINC X PROV (2)</vt:lpstr>
      <vt:lpstr>cie -g edad 1</vt:lpstr>
      <vt:lpstr>CIE G EDAD2</vt:lpstr>
      <vt:lpstr>CIE EDAD 3</vt:lpstr>
      <vt:lpstr>g edad - provincia</vt:lpstr>
      <vt:lpstr>REGIONES CAUSA</vt:lpstr>
      <vt:lpstr>REGION CAUSA1</vt:lpstr>
      <vt:lpstr>taSA cinco princ</vt:lpstr>
      <vt:lpstr>GRAFICA2</vt:lpstr>
      <vt:lpstr>IN SITU CUELLO DEL UTERO</vt:lpstr>
      <vt:lpstr>DEF. X PROV </vt:lpstr>
      <vt:lpstr>DEF SEXO AÑOS CIE</vt:lpstr>
      <vt:lpstr>def 2017</vt:lpstr>
      <vt:lpstr>def 2018 </vt:lpstr>
      <vt:lpstr>DEF2019</vt:lpstr>
      <vt:lpstr>10PRINC. DEF 12-14 41</vt:lpstr>
      <vt:lpstr>TABLA 5 PRINC. DEF 15-19 42</vt:lpstr>
      <vt:lpstr>GRAFICA3</vt:lpstr>
      <vt:lpstr>defdad2017</vt:lpstr>
      <vt:lpstr>defedad2017-1</vt:lpstr>
      <vt:lpstr>defdad2018 </vt:lpstr>
      <vt:lpstr>defedad2018-1 </vt:lpstr>
      <vt:lpstr>defgedad2019</vt:lpstr>
      <vt:lpstr>defgedad 2019-1</vt:lpstr>
      <vt:lpstr>defprov2017</vt:lpstr>
      <vt:lpstr>defprov2018</vt:lpstr>
      <vt:lpstr>defprov2019</vt:lpstr>
      <vt:lpstr>BIBLIOGRAFIA</vt:lpstr>
      <vt:lpstr>'10PRINC. DEF 12-14 41'!Área_de_impresión</vt:lpstr>
      <vt:lpstr>'2017 sexo cie '!Área_de_impresión</vt:lpstr>
      <vt:lpstr>'2018sexo cie preliminar'!Área_de_impresión</vt:lpstr>
      <vt:lpstr>'2019 CIE SEX '!Área_de_impresión</vt:lpstr>
      <vt:lpstr>BIBLIOGRAFIA!Área_de_impresión</vt:lpstr>
      <vt:lpstr>'cie - prov 1'!Área_de_impresión</vt:lpstr>
      <vt:lpstr>'CIE - PROV 2'!Área_de_impresión</vt:lpstr>
      <vt:lpstr>'CIE EDAD 3'!Área_de_impresión</vt:lpstr>
      <vt:lpstr>'cie -g edad 1'!Área_de_impresión</vt:lpstr>
      <vt:lpstr>'CIE G EDAD2'!Área_de_impresión</vt:lpstr>
      <vt:lpstr>DEF!Área_de_impresión</vt:lpstr>
      <vt:lpstr>'DEF SEXO AÑOS CIE'!Área_de_impresión</vt:lpstr>
      <vt:lpstr>'DEF. X PROV '!Área_de_impresión</vt:lpstr>
      <vt:lpstr>'DEF2019'!Área_de_impresión</vt:lpstr>
      <vt:lpstr>defdad2017!Área_de_impresión</vt:lpstr>
      <vt:lpstr>'defdad2018 '!Área_de_impresión</vt:lpstr>
      <vt:lpstr>defgedad2019!Área_de_impresión</vt:lpstr>
      <vt:lpstr>defprov2017!Área_de_impresión</vt:lpstr>
      <vt:lpstr>defprov2018!Área_de_impresión</vt:lpstr>
      <vt:lpstr>defprov2019!Área_de_impresión</vt:lpstr>
      <vt:lpstr>'g edad - provincia'!Área_de_impresión</vt:lpstr>
      <vt:lpstr>'GRAFICA 1'!Área_de_impresión</vt:lpstr>
      <vt:lpstr>GRAFICA2!Área_de_impresión</vt:lpstr>
      <vt:lpstr>GRAFICA3!Área_de_impresión</vt:lpstr>
      <vt:lpstr>'IC5'!Área_de_impresión</vt:lpstr>
      <vt:lpstr>'IN SITU CUELLO DEL UTERO'!Área_de_impresión</vt:lpstr>
      <vt:lpstr>INDICE1!Área_de_impresión</vt:lpstr>
      <vt:lpstr>INTEGRANTES3!Área_de_impresión</vt:lpstr>
      <vt:lpstr>introduccion!Área_de_impresión</vt:lpstr>
      <vt:lpstr>'OCURRENCIA 2015-2019'!Área_de_impresión</vt:lpstr>
      <vt:lpstr>'PATOLOGOS PAIS 21.07.17  '!Área_de_impresión</vt:lpstr>
      <vt:lpstr>PRESENTACION0!Área_de_impresión</vt:lpstr>
      <vt:lpstr>'PRINC X PROV'!Área_de_impresión</vt:lpstr>
      <vt:lpstr>'PRINC X PROV (2)'!Área_de_impresión</vt:lpstr>
      <vt:lpstr>'PRINC. SEXOYCAUSAS'!Área_de_impresión</vt:lpstr>
      <vt:lpstr>'REGION CAUSA1'!Área_de_impresión</vt:lpstr>
      <vt:lpstr>'REGIONES CAUSA'!Área_de_impresión</vt:lpstr>
      <vt:lpstr>'TABLA 5 PRINC. DEF 15-19 42'!Área_de_impresión</vt:lpstr>
      <vt:lpstr>'taSA cinco princ'!Área_de_impresión</vt:lpstr>
      <vt:lpstr>'TESPEC.MAMACUELLOPROSTATA 16-18'!Área_de_impresión</vt:lpstr>
      <vt:lpstr>'PATOLOGOS PAIS 21.07.17  '!Títulos_a_imprimir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Maskil Liliana Solís</dc:creator>
  <cp:lastModifiedBy>Yarixsa Gonzalez Otero</cp:lastModifiedBy>
  <cp:lastPrinted>2022-03-17T14:57:41Z</cp:lastPrinted>
  <dcterms:created xsi:type="dcterms:W3CDTF">2017-12-05T14:48:05Z</dcterms:created>
  <dcterms:modified xsi:type="dcterms:W3CDTF">2022-03-17T15:01:11Z</dcterms:modified>
</cp:coreProperties>
</file>