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 tabRatio="959" firstSheet="1" activeTab="15"/>
  </bookViews>
  <sheets>
    <sheet name="C1 2021 RNCP" sheetId="9" r:id="rId1"/>
    <sheet name="C2 2021 RNCP" sheetId="92" r:id="rId2"/>
    <sheet name="C3 2021 RNCP" sheetId="82" r:id="rId3"/>
    <sheet name="C4 2021 RNCP" sheetId="14" r:id="rId4"/>
    <sheet name="C4.1 2021 RNCP" sheetId="60" r:id="rId5"/>
    <sheet name="C5 2021 RNCP" sheetId="16" r:id="rId6"/>
    <sheet name="C5.1. 2021 RNCP" sheetId="17" r:id="rId7"/>
    <sheet name="C5.2 2021 RNCP" sheetId="18" r:id="rId8"/>
    <sheet name="C6 2021 RNCP" sheetId="11" r:id="rId9"/>
    <sheet name="C7 2021 " sheetId="72" r:id="rId10"/>
    <sheet name="C7.1 2021 RNCP" sheetId="73" r:id="rId11"/>
    <sheet name="C8 2021 RNCP" sheetId="83" r:id="rId12"/>
    <sheet name="C9 2021 RNCP " sheetId="93" r:id="rId13"/>
    <sheet name="C10 2021 RNCP" sheetId="76" r:id="rId14"/>
    <sheet name="C10.1 2021 RNCP" sheetId="78" r:id="rId15"/>
    <sheet name="C11 2021 RNCP" sheetId="79" r:id="rId16"/>
  </sheets>
  <externalReferences>
    <externalReference r:id="rId17"/>
    <externalReference r:id="rId18"/>
    <externalReference r:id="rId19"/>
  </externalReferences>
  <definedNames>
    <definedName name="______________________key2" localSheetId="13" hidden="1">#REF!</definedName>
    <definedName name="______________________key2" localSheetId="14" hidden="1">#REF!</definedName>
    <definedName name="______________________key2" localSheetId="15" hidden="1">#REF!</definedName>
    <definedName name="______________________key2" localSheetId="1" hidden="1">#REF!</definedName>
    <definedName name="______________________key2" localSheetId="3" hidden="1">#REF!</definedName>
    <definedName name="______________________key2" localSheetId="5" hidden="1">#REF!</definedName>
    <definedName name="______________________key2" localSheetId="6" hidden="1">#REF!</definedName>
    <definedName name="______________________key2" localSheetId="7" hidden="1">#REF!</definedName>
    <definedName name="______________________key2" localSheetId="8" hidden="1">#REF!</definedName>
    <definedName name="______________________key2" localSheetId="11" hidden="1">#REF!</definedName>
    <definedName name="______________________key2" localSheetId="12" hidden="1">#REF!</definedName>
    <definedName name="______________________key2" hidden="1">#REF!</definedName>
    <definedName name="______________________R" localSheetId="13">#REF!</definedName>
    <definedName name="______________________R" localSheetId="14">#REF!</definedName>
    <definedName name="______________________R" localSheetId="15">#REF!</definedName>
    <definedName name="______________________R" localSheetId="1">#REF!</definedName>
    <definedName name="______________________R" localSheetId="3">#REF!</definedName>
    <definedName name="______________________R" localSheetId="5">#REF!</definedName>
    <definedName name="______________________R" localSheetId="6">#REF!</definedName>
    <definedName name="______________________R" localSheetId="7">#REF!</definedName>
    <definedName name="______________________R" localSheetId="8">#REF!</definedName>
    <definedName name="______________________R" localSheetId="11">#REF!</definedName>
    <definedName name="______________________R" localSheetId="12">#REF!</definedName>
    <definedName name="______________________R">#REF!</definedName>
    <definedName name="_____________________key2" localSheetId="13" hidden="1">#REF!</definedName>
    <definedName name="_____________________key2" localSheetId="14" hidden="1">#REF!</definedName>
    <definedName name="_____________________key2" localSheetId="15" hidden="1">#REF!</definedName>
    <definedName name="_____________________key2" localSheetId="1" hidden="1">#REF!</definedName>
    <definedName name="_____________________key2" localSheetId="3" hidden="1">#REF!</definedName>
    <definedName name="_____________________key2" localSheetId="5" hidden="1">#REF!</definedName>
    <definedName name="_____________________key2" localSheetId="6" hidden="1">#REF!</definedName>
    <definedName name="_____________________key2" localSheetId="7" hidden="1">#REF!</definedName>
    <definedName name="_____________________key2" localSheetId="8" hidden="1">#REF!</definedName>
    <definedName name="_____________________key2" localSheetId="11" hidden="1">#REF!</definedName>
    <definedName name="_____________________key2" localSheetId="12" hidden="1">#REF!</definedName>
    <definedName name="_____________________key2" hidden="1">#REF!</definedName>
    <definedName name="_____________________R" localSheetId="13">#REF!</definedName>
    <definedName name="_____________________R" localSheetId="14">#REF!</definedName>
    <definedName name="_____________________R" localSheetId="15">#REF!</definedName>
    <definedName name="_____________________R" localSheetId="1">#REF!</definedName>
    <definedName name="_____________________R" localSheetId="3">#REF!</definedName>
    <definedName name="_____________________R" localSheetId="5">#REF!</definedName>
    <definedName name="_____________________R" localSheetId="6">#REF!</definedName>
    <definedName name="_____________________R" localSheetId="7">#REF!</definedName>
    <definedName name="_____________________R" localSheetId="8">#REF!</definedName>
    <definedName name="_____________________R" localSheetId="11">#REF!</definedName>
    <definedName name="_____________________R" localSheetId="12">#REF!</definedName>
    <definedName name="_____________________R">#REF!</definedName>
    <definedName name="____________________key2" localSheetId="13" hidden="1">#REF!</definedName>
    <definedName name="____________________key2" localSheetId="14" hidden="1">#REF!</definedName>
    <definedName name="____________________key2" localSheetId="15" hidden="1">#REF!</definedName>
    <definedName name="____________________key2" localSheetId="1" hidden="1">#REF!</definedName>
    <definedName name="____________________key2" localSheetId="3" hidden="1">#REF!</definedName>
    <definedName name="____________________key2" localSheetId="5" hidden="1">#REF!</definedName>
    <definedName name="____________________key2" localSheetId="6" hidden="1">#REF!</definedName>
    <definedName name="____________________key2" localSheetId="7" hidden="1">#REF!</definedName>
    <definedName name="____________________key2" localSheetId="8" hidden="1">#REF!</definedName>
    <definedName name="____________________key2" localSheetId="11" hidden="1">#REF!</definedName>
    <definedName name="____________________key2" localSheetId="12" hidden="1">#REF!</definedName>
    <definedName name="____________________key2" hidden="1">#REF!</definedName>
    <definedName name="____________________R" localSheetId="13">#REF!</definedName>
    <definedName name="____________________R" localSheetId="14">#REF!</definedName>
    <definedName name="____________________R" localSheetId="15">#REF!</definedName>
    <definedName name="____________________R" localSheetId="1">#REF!</definedName>
    <definedName name="____________________R" localSheetId="3">#REF!</definedName>
    <definedName name="____________________R" localSheetId="5">#REF!</definedName>
    <definedName name="____________________R" localSheetId="6">#REF!</definedName>
    <definedName name="____________________R" localSheetId="7">#REF!</definedName>
    <definedName name="____________________R" localSheetId="8">#REF!</definedName>
    <definedName name="____________________R" localSheetId="11">#REF!</definedName>
    <definedName name="____________________R" localSheetId="12">#REF!</definedName>
    <definedName name="____________________R">#REF!</definedName>
    <definedName name="___________________R" localSheetId="13">#REF!</definedName>
    <definedName name="___________________R" localSheetId="14">#REF!</definedName>
    <definedName name="___________________R" localSheetId="15">#REF!</definedName>
    <definedName name="___________________R" localSheetId="1">#REF!</definedName>
    <definedName name="___________________R" localSheetId="3">#REF!</definedName>
    <definedName name="___________________R" localSheetId="5">#REF!</definedName>
    <definedName name="___________________R" localSheetId="6">#REF!</definedName>
    <definedName name="___________________R" localSheetId="7">#REF!</definedName>
    <definedName name="___________________R" localSheetId="8">#REF!</definedName>
    <definedName name="___________________R" localSheetId="11">#REF!</definedName>
    <definedName name="___________________R" localSheetId="12">#REF!</definedName>
    <definedName name="___________________R">#REF!</definedName>
    <definedName name="__________________key2" localSheetId="13" hidden="1">#REF!</definedName>
    <definedName name="__________________key2" localSheetId="14" hidden="1">#REF!</definedName>
    <definedName name="__________________key2" localSheetId="15" hidden="1">#REF!</definedName>
    <definedName name="__________________key2" localSheetId="1" hidden="1">#REF!</definedName>
    <definedName name="__________________key2" localSheetId="3" hidden="1">#REF!</definedName>
    <definedName name="__________________key2" localSheetId="5" hidden="1">#REF!</definedName>
    <definedName name="__________________key2" localSheetId="6" hidden="1">#REF!</definedName>
    <definedName name="__________________key2" localSheetId="7" hidden="1">#REF!</definedName>
    <definedName name="__________________key2" localSheetId="8" hidden="1">#REF!</definedName>
    <definedName name="__________________key2" localSheetId="11" hidden="1">#REF!</definedName>
    <definedName name="__________________key2" localSheetId="12" hidden="1">#REF!</definedName>
    <definedName name="__________________key2" hidden="1">#REF!</definedName>
    <definedName name="__________________R" localSheetId="13">#REF!</definedName>
    <definedName name="__________________R" localSheetId="14">#REF!</definedName>
    <definedName name="__________________R" localSheetId="15">#REF!</definedName>
    <definedName name="__________________R" localSheetId="1">#REF!</definedName>
    <definedName name="__________________R" localSheetId="3">#REF!</definedName>
    <definedName name="__________________R" localSheetId="5">#REF!</definedName>
    <definedName name="__________________R" localSheetId="6">#REF!</definedName>
    <definedName name="__________________R" localSheetId="7">#REF!</definedName>
    <definedName name="__________________R" localSheetId="8">#REF!</definedName>
    <definedName name="__________________R" localSheetId="11">#REF!</definedName>
    <definedName name="__________________R" localSheetId="12">#REF!</definedName>
    <definedName name="__________________R">#REF!</definedName>
    <definedName name="_________________R" localSheetId="13">#REF!</definedName>
    <definedName name="_________________R" localSheetId="14">#REF!</definedName>
    <definedName name="_________________R" localSheetId="15">#REF!</definedName>
    <definedName name="_________________R" localSheetId="1">#REF!</definedName>
    <definedName name="_________________R" localSheetId="3">#REF!</definedName>
    <definedName name="_________________R" localSheetId="5">#REF!</definedName>
    <definedName name="_________________R" localSheetId="6">#REF!</definedName>
    <definedName name="_________________R" localSheetId="7">#REF!</definedName>
    <definedName name="_________________R" localSheetId="8">#REF!</definedName>
    <definedName name="_________________R" localSheetId="11">#REF!</definedName>
    <definedName name="_________________R" localSheetId="12">#REF!</definedName>
    <definedName name="_________________R">#REF!</definedName>
    <definedName name="________________key2" localSheetId="13" hidden="1">#REF!</definedName>
    <definedName name="________________key2" localSheetId="14" hidden="1">#REF!</definedName>
    <definedName name="________________key2" localSheetId="15" hidden="1">#REF!</definedName>
    <definedName name="________________key2" localSheetId="1" hidden="1">#REF!</definedName>
    <definedName name="________________key2" localSheetId="3" hidden="1">#REF!</definedName>
    <definedName name="________________key2" localSheetId="5" hidden="1">#REF!</definedName>
    <definedName name="________________key2" localSheetId="6" hidden="1">#REF!</definedName>
    <definedName name="________________key2" localSheetId="7" hidden="1">#REF!</definedName>
    <definedName name="________________key2" localSheetId="8" hidden="1">#REF!</definedName>
    <definedName name="________________key2" localSheetId="11" hidden="1">#REF!</definedName>
    <definedName name="________________key2" localSheetId="12" hidden="1">#REF!</definedName>
    <definedName name="________________key2" hidden="1">#REF!</definedName>
    <definedName name="________________R" localSheetId="13">#REF!</definedName>
    <definedName name="________________R" localSheetId="14">#REF!</definedName>
    <definedName name="________________R" localSheetId="15">#REF!</definedName>
    <definedName name="________________R" localSheetId="1">#REF!</definedName>
    <definedName name="________________R" localSheetId="3">#REF!</definedName>
    <definedName name="________________R" localSheetId="5">#REF!</definedName>
    <definedName name="________________R" localSheetId="6">#REF!</definedName>
    <definedName name="________________R" localSheetId="7">#REF!</definedName>
    <definedName name="________________R" localSheetId="8">#REF!</definedName>
    <definedName name="________________R" localSheetId="11">#REF!</definedName>
    <definedName name="________________R" localSheetId="12">#REF!</definedName>
    <definedName name="________________R">#REF!</definedName>
    <definedName name="_______________key2" localSheetId="13" hidden="1">#REF!</definedName>
    <definedName name="_______________key2" localSheetId="14" hidden="1">#REF!</definedName>
    <definedName name="_______________key2" localSheetId="15" hidden="1">#REF!</definedName>
    <definedName name="_______________key2" localSheetId="1" hidden="1">#REF!</definedName>
    <definedName name="_______________key2" localSheetId="11" hidden="1">#REF!</definedName>
    <definedName name="_______________key2" localSheetId="12" hidden="1">#REF!</definedName>
    <definedName name="_______________key2" hidden="1">#REF!</definedName>
    <definedName name="_______________R" localSheetId="13">#REF!</definedName>
    <definedName name="_______________R" localSheetId="14">#REF!</definedName>
    <definedName name="_______________R" localSheetId="15">#REF!</definedName>
    <definedName name="_______________R" localSheetId="1">#REF!</definedName>
    <definedName name="_______________R" localSheetId="3">#REF!</definedName>
    <definedName name="_______________R" localSheetId="5">#REF!</definedName>
    <definedName name="_______________R" localSheetId="6">#REF!</definedName>
    <definedName name="_______________R" localSheetId="7">#REF!</definedName>
    <definedName name="_______________R" localSheetId="8">#REF!</definedName>
    <definedName name="_______________R" localSheetId="11">#REF!</definedName>
    <definedName name="_______________R" localSheetId="12">#REF!</definedName>
    <definedName name="_______________R">#REF!</definedName>
    <definedName name="______________key2" localSheetId="13" hidden="1">#REF!</definedName>
    <definedName name="______________key2" localSheetId="14" hidden="1">#REF!</definedName>
    <definedName name="______________key2" localSheetId="15" hidden="1">#REF!</definedName>
    <definedName name="______________key2" localSheetId="1" hidden="1">#REF!</definedName>
    <definedName name="______________key2" localSheetId="3" hidden="1">#REF!</definedName>
    <definedName name="______________key2" localSheetId="5" hidden="1">#REF!</definedName>
    <definedName name="______________key2" localSheetId="6" hidden="1">#REF!</definedName>
    <definedName name="______________key2" localSheetId="7" hidden="1">#REF!</definedName>
    <definedName name="______________key2" localSheetId="8" hidden="1">#REF!</definedName>
    <definedName name="______________key2" localSheetId="11" hidden="1">#REF!</definedName>
    <definedName name="______________key2" localSheetId="12" hidden="1">#REF!</definedName>
    <definedName name="______________key2" hidden="1">#REF!</definedName>
    <definedName name="______________R" localSheetId="13">#REF!</definedName>
    <definedName name="______________R" localSheetId="14">#REF!</definedName>
    <definedName name="______________R" localSheetId="15">#REF!</definedName>
    <definedName name="______________R" localSheetId="1">#REF!</definedName>
    <definedName name="______________R" localSheetId="3">#REF!</definedName>
    <definedName name="______________R" localSheetId="5">#REF!</definedName>
    <definedName name="______________R" localSheetId="6">#REF!</definedName>
    <definedName name="______________R" localSheetId="7">#REF!</definedName>
    <definedName name="______________R" localSheetId="8">#REF!</definedName>
    <definedName name="______________R" localSheetId="11">#REF!</definedName>
    <definedName name="______________R" localSheetId="12">#REF!</definedName>
    <definedName name="______________R">#REF!</definedName>
    <definedName name="_____________key2" localSheetId="13" hidden="1">#REF!</definedName>
    <definedName name="_____________key2" localSheetId="14" hidden="1">#REF!</definedName>
    <definedName name="_____________key2" localSheetId="15" hidden="1">#REF!</definedName>
    <definedName name="_____________key2" localSheetId="1" hidden="1">#REF!</definedName>
    <definedName name="_____________key2" localSheetId="3" hidden="1">#REF!</definedName>
    <definedName name="_____________key2" localSheetId="5" hidden="1">#REF!</definedName>
    <definedName name="_____________key2" localSheetId="6" hidden="1">#REF!</definedName>
    <definedName name="_____________key2" localSheetId="7" hidden="1">#REF!</definedName>
    <definedName name="_____________key2" localSheetId="8" hidden="1">#REF!</definedName>
    <definedName name="_____________key2" localSheetId="11" hidden="1">#REF!</definedName>
    <definedName name="_____________key2" localSheetId="12" hidden="1">#REF!</definedName>
    <definedName name="_____________key2" hidden="1">#REF!</definedName>
    <definedName name="_____________R" localSheetId="13">#REF!</definedName>
    <definedName name="_____________R" localSheetId="14">#REF!</definedName>
    <definedName name="_____________R" localSheetId="15">#REF!</definedName>
    <definedName name="_____________R" localSheetId="1">#REF!</definedName>
    <definedName name="_____________R" localSheetId="3">#REF!</definedName>
    <definedName name="_____________R" localSheetId="5">#REF!</definedName>
    <definedName name="_____________R" localSheetId="6">#REF!</definedName>
    <definedName name="_____________R" localSheetId="7">#REF!</definedName>
    <definedName name="_____________R" localSheetId="8">#REF!</definedName>
    <definedName name="_____________R" localSheetId="11">#REF!</definedName>
    <definedName name="_____________R" localSheetId="12">#REF!</definedName>
    <definedName name="_____________R">#REF!</definedName>
    <definedName name="____________key2" localSheetId="13" hidden="1">#REF!</definedName>
    <definedName name="____________key2" localSheetId="14" hidden="1">#REF!</definedName>
    <definedName name="____________key2" localSheetId="15" hidden="1">#REF!</definedName>
    <definedName name="____________key2" localSheetId="1" hidden="1">#REF!</definedName>
    <definedName name="____________key2" localSheetId="3" hidden="1">#REF!</definedName>
    <definedName name="____________key2" localSheetId="5" hidden="1">#REF!</definedName>
    <definedName name="____________key2" localSheetId="6" hidden="1">#REF!</definedName>
    <definedName name="____________key2" localSheetId="7" hidden="1">#REF!</definedName>
    <definedName name="____________key2" localSheetId="8" hidden="1">#REF!</definedName>
    <definedName name="____________key2" localSheetId="11" hidden="1">#REF!</definedName>
    <definedName name="____________key2" localSheetId="12" hidden="1">#REF!</definedName>
    <definedName name="____________key2" hidden="1">#REF!</definedName>
    <definedName name="____________R" localSheetId="13">#REF!</definedName>
    <definedName name="____________R" localSheetId="14">#REF!</definedName>
    <definedName name="____________R" localSheetId="15">#REF!</definedName>
    <definedName name="____________R" localSheetId="1">#REF!</definedName>
    <definedName name="____________R" localSheetId="3">#REF!</definedName>
    <definedName name="____________R" localSheetId="5">#REF!</definedName>
    <definedName name="____________R" localSheetId="6">#REF!</definedName>
    <definedName name="____________R" localSheetId="7">#REF!</definedName>
    <definedName name="____________R" localSheetId="8">#REF!</definedName>
    <definedName name="____________R" localSheetId="11">#REF!</definedName>
    <definedName name="____________R" localSheetId="12">#REF!</definedName>
    <definedName name="____________R">#REF!</definedName>
    <definedName name="___________key2" localSheetId="13" hidden="1">#REF!</definedName>
    <definedName name="___________key2" localSheetId="14" hidden="1">#REF!</definedName>
    <definedName name="___________key2" localSheetId="15" hidden="1">#REF!</definedName>
    <definedName name="___________key2" localSheetId="1" hidden="1">#REF!</definedName>
    <definedName name="___________key2" localSheetId="3" hidden="1">#REF!</definedName>
    <definedName name="___________key2" localSheetId="5" hidden="1">#REF!</definedName>
    <definedName name="___________key2" localSheetId="6" hidden="1">#REF!</definedName>
    <definedName name="___________key2" localSheetId="7" hidden="1">#REF!</definedName>
    <definedName name="___________key2" localSheetId="8" hidden="1">#REF!</definedName>
    <definedName name="___________key2" localSheetId="11" hidden="1">#REF!</definedName>
    <definedName name="___________key2" localSheetId="12" hidden="1">#REF!</definedName>
    <definedName name="___________key2" hidden="1">#REF!</definedName>
    <definedName name="___________R" localSheetId="13">#REF!</definedName>
    <definedName name="___________R" localSheetId="14">#REF!</definedName>
    <definedName name="___________R" localSheetId="15">#REF!</definedName>
    <definedName name="___________R" localSheetId="1">#REF!</definedName>
    <definedName name="___________R" localSheetId="3">#REF!</definedName>
    <definedName name="___________R" localSheetId="5">#REF!</definedName>
    <definedName name="___________R" localSheetId="6">#REF!</definedName>
    <definedName name="___________R" localSheetId="7">#REF!</definedName>
    <definedName name="___________R" localSheetId="8">#REF!</definedName>
    <definedName name="___________R" localSheetId="11">#REF!</definedName>
    <definedName name="___________R" localSheetId="12">#REF!</definedName>
    <definedName name="___________R">#REF!</definedName>
    <definedName name="__________key2" localSheetId="13" hidden="1">#REF!</definedName>
    <definedName name="__________key2" localSheetId="14" hidden="1">#REF!</definedName>
    <definedName name="__________key2" localSheetId="15" hidden="1">#REF!</definedName>
    <definedName name="__________key2" localSheetId="1" hidden="1">#REF!</definedName>
    <definedName name="__________key2" localSheetId="3" hidden="1">#REF!</definedName>
    <definedName name="__________key2" localSheetId="5" hidden="1">#REF!</definedName>
    <definedName name="__________key2" localSheetId="6" hidden="1">#REF!</definedName>
    <definedName name="__________key2" localSheetId="7" hidden="1">#REF!</definedName>
    <definedName name="__________key2" localSheetId="8" hidden="1">#REF!</definedName>
    <definedName name="__________key2" localSheetId="11" hidden="1">#REF!</definedName>
    <definedName name="__________key2" localSheetId="12" hidden="1">#REF!</definedName>
    <definedName name="__________key2" hidden="1">#REF!</definedName>
    <definedName name="__________R" localSheetId="13">#REF!</definedName>
    <definedName name="__________R" localSheetId="14">#REF!</definedName>
    <definedName name="__________R" localSheetId="15">#REF!</definedName>
    <definedName name="__________R" localSheetId="1">#REF!</definedName>
    <definedName name="__________R" localSheetId="3">#REF!</definedName>
    <definedName name="__________R" localSheetId="5">#REF!</definedName>
    <definedName name="__________R" localSheetId="6">#REF!</definedName>
    <definedName name="__________R" localSheetId="7">#REF!</definedName>
    <definedName name="__________R" localSheetId="8">#REF!</definedName>
    <definedName name="__________R" localSheetId="11">#REF!</definedName>
    <definedName name="__________R" localSheetId="12">#REF!</definedName>
    <definedName name="__________R">#REF!</definedName>
    <definedName name="_________key2" localSheetId="13" hidden="1">#REF!</definedName>
    <definedName name="_________key2" localSheetId="14" hidden="1">#REF!</definedName>
    <definedName name="_________key2" localSheetId="15" hidden="1">#REF!</definedName>
    <definedName name="_________key2" localSheetId="1" hidden="1">#REF!</definedName>
    <definedName name="_________key2" localSheetId="3" hidden="1">#REF!</definedName>
    <definedName name="_________key2" localSheetId="5" hidden="1">#REF!</definedName>
    <definedName name="_________key2" localSheetId="6" hidden="1">#REF!</definedName>
    <definedName name="_________key2" localSheetId="7" hidden="1">#REF!</definedName>
    <definedName name="_________key2" localSheetId="8" hidden="1">#REF!</definedName>
    <definedName name="_________key2" localSheetId="11" hidden="1">#REF!</definedName>
    <definedName name="_________key2" localSheetId="12" hidden="1">#REF!</definedName>
    <definedName name="_________key2" hidden="1">#REF!</definedName>
    <definedName name="_________R" localSheetId="13">#REF!</definedName>
    <definedName name="_________R" localSheetId="14">#REF!</definedName>
    <definedName name="_________R" localSheetId="15">#REF!</definedName>
    <definedName name="_________R" localSheetId="1">#REF!</definedName>
    <definedName name="_________R" localSheetId="3">#REF!</definedName>
    <definedName name="_________R" localSheetId="5">#REF!</definedName>
    <definedName name="_________R" localSheetId="6">#REF!</definedName>
    <definedName name="_________R" localSheetId="7">#REF!</definedName>
    <definedName name="_________R" localSheetId="8">#REF!</definedName>
    <definedName name="_________R" localSheetId="11">#REF!</definedName>
    <definedName name="_________R" localSheetId="12">#REF!</definedName>
    <definedName name="_________R">#REF!</definedName>
    <definedName name="________key2" localSheetId="13" hidden="1">#REF!</definedName>
    <definedName name="________key2" localSheetId="14" hidden="1">#REF!</definedName>
    <definedName name="________key2" localSheetId="15" hidden="1">#REF!</definedName>
    <definedName name="________key2" localSheetId="1" hidden="1">#REF!</definedName>
    <definedName name="________key2" localSheetId="3" hidden="1">#REF!</definedName>
    <definedName name="________key2" localSheetId="5" hidden="1">#REF!</definedName>
    <definedName name="________key2" localSheetId="6" hidden="1">#REF!</definedName>
    <definedName name="________key2" localSheetId="7" hidden="1">#REF!</definedName>
    <definedName name="________key2" localSheetId="8" hidden="1">#REF!</definedName>
    <definedName name="________key2" localSheetId="11" hidden="1">#REF!</definedName>
    <definedName name="________key2" localSheetId="12" hidden="1">#REF!</definedName>
    <definedName name="________key2" hidden="1">#REF!</definedName>
    <definedName name="________R" localSheetId="13">#REF!</definedName>
    <definedName name="________R" localSheetId="14">#REF!</definedName>
    <definedName name="________R" localSheetId="15">#REF!</definedName>
    <definedName name="________R" localSheetId="1">#REF!</definedName>
    <definedName name="________R" localSheetId="3">#REF!</definedName>
    <definedName name="________R" localSheetId="5">#REF!</definedName>
    <definedName name="________R" localSheetId="6">#REF!</definedName>
    <definedName name="________R" localSheetId="7">#REF!</definedName>
    <definedName name="________R" localSheetId="8">#REF!</definedName>
    <definedName name="________R" localSheetId="11">#REF!</definedName>
    <definedName name="________R" localSheetId="12">#REF!</definedName>
    <definedName name="________R">#REF!</definedName>
    <definedName name="_______key2" localSheetId="13" hidden="1">#REF!</definedName>
    <definedName name="_______key2" localSheetId="14" hidden="1">#REF!</definedName>
    <definedName name="_______key2" localSheetId="15" hidden="1">#REF!</definedName>
    <definedName name="_______key2" localSheetId="1" hidden="1">#REF!</definedName>
    <definedName name="_______key2" localSheetId="3" hidden="1">#REF!</definedName>
    <definedName name="_______key2" localSheetId="5" hidden="1">#REF!</definedName>
    <definedName name="_______key2" localSheetId="6" hidden="1">#REF!</definedName>
    <definedName name="_______key2" localSheetId="7" hidden="1">#REF!</definedName>
    <definedName name="_______key2" localSheetId="8" hidden="1">#REF!</definedName>
    <definedName name="_______key2" localSheetId="11" hidden="1">#REF!</definedName>
    <definedName name="_______key2" localSheetId="12" hidden="1">#REF!</definedName>
    <definedName name="_______key2" hidden="1">#REF!</definedName>
    <definedName name="_______R" localSheetId="13">#REF!</definedName>
    <definedName name="_______R" localSheetId="14">#REF!</definedName>
    <definedName name="_______R" localSheetId="15">#REF!</definedName>
    <definedName name="_______R" localSheetId="1">#REF!</definedName>
    <definedName name="_______R" localSheetId="3">#REF!</definedName>
    <definedName name="_______R" localSheetId="5">#REF!</definedName>
    <definedName name="_______R" localSheetId="6">#REF!</definedName>
    <definedName name="_______R" localSheetId="7">#REF!</definedName>
    <definedName name="_______R" localSheetId="8">#REF!</definedName>
    <definedName name="_______R" localSheetId="11">#REF!</definedName>
    <definedName name="_______R" localSheetId="12">#REF!</definedName>
    <definedName name="_______R">#REF!</definedName>
    <definedName name="______key2" localSheetId="13" hidden="1">#REF!</definedName>
    <definedName name="______key2" localSheetId="14" hidden="1">#REF!</definedName>
    <definedName name="______key2" localSheetId="15" hidden="1">#REF!</definedName>
    <definedName name="______key2" localSheetId="1" hidden="1">#REF!</definedName>
    <definedName name="______key2" localSheetId="3" hidden="1">#REF!</definedName>
    <definedName name="______key2" localSheetId="5" hidden="1">#REF!</definedName>
    <definedName name="______key2" localSheetId="6" hidden="1">#REF!</definedName>
    <definedName name="______key2" localSheetId="7" hidden="1">#REF!</definedName>
    <definedName name="______key2" localSheetId="8" hidden="1">#REF!</definedName>
    <definedName name="______key2" localSheetId="11" hidden="1">#REF!</definedName>
    <definedName name="______key2" localSheetId="12" hidden="1">#REF!</definedName>
    <definedName name="______key2" hidden="1">#REF!</definedName>
    <definedName name="______R" localSheetId="13">#REF!</definedName>
    <definedName name="______R" localSheetId="14">#REF!</definedName>
    <definedName name="______R" localSheetId="15">#REF!</definedName>
    <definedName name="______R" localSheetId="1">#REF!</definedName>
    <definedName name="______R" localSheetId="3">#REF!</definedName>
    <definedName name="______R" localSheetId="5">#REF!</definedName>
    <definedName name="______R" localSheetId="6">#REF!</definedName>
    <definedName name="______R" localSheetId="7">#REF!</definedName>
    <definedName name="______R" localSheetId="8">#REF!</definedName>
    <definedName name="______R" localSheetId="11">#REF!</definedName>
    <definedName name="______R" localSheetId="12">#REF!</definedName>
    <definedName name="______R">#REF!</definedName>
    <definedName name="_____key2" localSheetId="13" hidden="1">#REF!</definedName>
    <definedName name="_____key2" localSheetId="14" hidden="1">#REF!</definedName>
    <definedName name="_____key2" localSheetId="15" hidden="1">#REF!</definedName>
    <definedName name="_____key2" localSheetId="1" hidden="1">#REF!</definedName>
    <definedName name="_____key2" localSheetId="3" hidden="1">#REF!</definedName>
    <definedName name="_____key2" localSheetId="5" hidden="1">#REF!</definedName>
    <definedName name="_____key2" localSheetId="6" hidden="1">#REF!</definedName>
    <definedName name="_____key2" localSheetId="7" hidden="1">#REF!</definedName>
    <definedName name="_____key2" localSheetId="8" hidden="1">#REF!</definedName>
    <definedName name="_____key2" localSheetId="11" hidden="1">#REF!</definedName>
    <definedName name="_____key2" localSheetId="12" hidden="1">#REF!</definedName>
    <definedName name="_____key2" hidden="1">#REF!</definedName>
    <definedName name="_____R" localSheetId="13">#REF!</definedName>
    <definedName name="_____R" localSheetId="14">#REF!</definedName>
    <definedName name="_____R" localSheetId="15">#REF!</definedName>
    <definedName name="_____R" localSheetId="1">#REF!</definedName>
    <definedName name="_____R" localSheetId="3">#REF!</definedName>
    <definedName name="_____R" localSheetId="5">#REF!</definedName>
    <definedName name="_____R" localSheetId="6">#REF!</definedName>
    <definedName name="_____R" localSheetId="7">#REF!</definedName>
    <definedName name="_____R" localSheetId="8">#REF!</definedName>
    <definedName name="_____R" localSheetId="11">#REF!</definedName>
    <definedName name="_____R" localSheetId="12">#REF!</definedName>
    <definedName name="_____R">#REF!</definedName>
    <definedName name="____key2" localSheetId="13" hidden="1">#REF!</definedName>
    <definedName name="____key2" localSheetId="14" hidden="1">#REF!</definedName>
    <definedName name="____key2" localSheetId="15" hidden="1">#REF!</definedName>
    <definedName name="____key2" localSheetId="1" hidden="1">#REF!</definedName>
    <definedName name="____key2" localSheetId="3" hidden="1">#REF!</definedName>
    <definedName name="____key2" localSheetId="5" hidden="1">#REF!</definedName>
    <definedName name="____key2" localSheetId="6" hidden="1">#REF!</definedName>
    <definedName name="____key2" localSheetId="7" hidden="1">#REF!</definedName>
    <definedName name="____key2" localSheetId="8" hidden="1">#REF!</definedName>
    <definedName name="____key2" localSheetId="11" hidden="1">#REF!</definedName>
    <definedName name="____key2" localSheetId="12" hidden="1">#REF!</definedName>
    <definedName name="____key2" hidden="1">#REF!</definedName>
    <definedName name="____R" localSheetId="13">#REF!</definedName>
    <definedName name="____R" localSheetId="14">#REF!</definedName>
    <definedName name="____R" localSheetId="15">#REF!</definedName>
    <definedName name="____R" localSheetId="1">#REF!</definedName>
    <definedName name="____R" localSheetId="3">#REF!</definedName>
    <definedName name="____R" localSheetId="5">#REF!</definedName>
    <definedName name="____R" localSheetId="6">#REF!</definedName>
    <definedName name="____R" localSheetId="7">#REF!</definedName>
    <definedName name="____R" localSheetId="8">#REF!</definedName>
    <definedName name="____R" localSheetId="11">#REF!</definedName>
    <definedName name="____R" localSheetId="12">#REF!</definedName>
    <definedName name="____R">#REF!</definedName>
    <definedName name="___key2" localSheetId="13" hidden="1">#REF!</definedName>
    <definedName name="___key2" localSheetId="14" hidden="1">#REF!</definedName>
    <definedName name="___key2" localSheetId="15" hidden="1">#REF!</definedName>
    <definedName name="___key2" localSheetId="1" hidden="1">#REF!</definedName>
    <definedName name="___key2" localSheetId="3" hidden="1">#REF!</definedName>
    <definedName name="___key2" localSheetId="5" hidden="1">#REF!</definedName>
    <definedName name="___key2" localSheetId="6" hidden="1">#REF!</definedName>
    <definedName name="___key2" localSheetId="7" hidden="1">#REF!</definedName>
    <definedName name="___key2" localSheetId="8" hidden="1">#REF!</definedName>
    <definedName name="___key2" localSheetId="11" hidden="1">#REF!</definedName>
    <definedName name="___key2" localSheetId="12" hidden="1">#REF!</definedName>
    <definedName name="___key2" hidden="1">#REF!</definedName>
    <definedName name="___R" localSheetId="13">#REF!</definedName>
    <definedName name="___R" localSheetId="14">#REF!</definedName>
    <definedName name="___R" localSheetId="15">#REF!</definedName>
    <definedName name="___R" localSheetId="1">#REF!</definedName>
    <definedName name="___R" localSheetId="3">#REF!</definedName>
    <definedName name="___R" localSheetId="5">#REF!</definedName>
    <definedName name="___R" localSheetId="6">#REF!</definedName>
    <definedName name="___R" localSheetId="7">#REF!</definedName>
    <definedName name="___R" localSheetId="8">#REF!</definedName>
    <definedName name="___R" localSheetId="11">#REF!</definedName>
    <definedName name="___R" localSheetId="12">#REF!</definedName>
    <definedName name="___R">#REF!</definedName>
    <definedName name="__key2" localSheetId="13" hidden="1">#REF!</definedName>
    <definedName name="__key2" localSheetId="14" hidden="1">#REF!</definedName>
    <definedName name="__key2" localSheetId="15" hidden="1">#REF!</definedName>
    <definedName name="__key2" localSheetId="1" hidden="1">#REF!</definedName>
    <definedName name="__key2" localSheetId="3" hidden="1">#REF!</definedName>
    <definedName name="__key2" localSheetId="5" hidden="1">#REF!</definedName>
    <definedName name="__key2" localSheetId="6" hidden="1">#REF!</definedName>
    <definedName name="__key2" localSheetId="7" hidden="1">#REF!</definedName>
    <definedName name="__key2" localSheetId="8" hidden="1">#REF!</definedName>
    <definedName name="__key2" localSheetId="11" hidden="1">#REF!</definedName>
    <definedName name="__key2" localSheetId="12" hidden="1">#REF!</definedName>
    <definedName name="__key2" hidden="1">#REF!</definedName>
    <definedName name="__R" localSheetId="13">#REF!</definedName>
    <definedName name="__R" localSheetId="14">#REF!</definedName>
    <definedName name="__R" localSheetId="15">#REF!</definedName>
    <definedName name="__R" localSheetId="1">#REF!</definedName>
    <definedName name="__R" localSheetId="3">#REF!</definedName>
    <definedName name="__R" localSheetId="5">#REF!</definedName>
    <definedName name="__R" localSheetId="6">#REF!</definedName>
    <definedName name="__R" localSheetId="7">#REF!</definedName>
    <definedName name="__R" localSheetId="8">#REF!</definedName>
    <definedName name="__R" localSheetId="11">#REF!</definedName>
    <definedName name="__R" localSheetId="12">#REF!</definedName>
    <definedName name="__R">#REF!</definedName>
    <definedName name="_14" localSheetId="13" hidden="1">#REF!</definedName>
    <definedName name="_14" localSheetId="14" hidden="1">#REF!</definedName>
    <definedName name="_14" localSheetId="15" hidden="1">#REF!</definedName>
    <definedName name="_14" localSheetId="1" hidden="1">#REF!</definedName>
    <definedName name="_14" localSheetId="3" hidden="1">#REF!</definedName>
    <definedName name="_14" localSheetId="5" hidden="1">#REF!</definedName>
    <definedName name="_14" localSheetId="6" hidden="1">#REF!</definedName>
    <definedName name="_14" localSheetId="7" hidden="1">#REF!</definedName>
    <definedName name="_14" localSheetId="8" hidden="1">#REF!</definedName>
    <definedName name="_14" localSheetId="11" hidden="1">#REF!</definedName>
    <definedName name="_14" localSheetId="12" hidden="1">#REF!</definedName>
    <definedName name="_14" hidden="1">#REF!</definedName>
    <definedName name="_30" localSheetId="13" hidden="1">#REF!</definedName>
    <definedName name="_30" localSheetId="14" hidden="1">#REF!</definedName>
    <definedName name="_30" localSheetId="15" hidden="1">#REF!</definedName>
    <definedName name="_30" localSheetId="1" hidden="1">#REF!</definedName>
    <definedName name="_30" localSheetId="3" hidden="1">#REF!</definedName>
    <definedName name="_30" localSheetId="5" hidden="1">#REF!</definedName>
    <definedName name="_30" localSheetId="6" hidden="1">#REF!</definedName>
    <definedName name="_30" localSheetId="7" hidden="1">#REF!</definedName>
    <definedName name="_30" localSheetId="8" hidden="1">#REF!</definedName>
    <definedName name="_30" localSheetId="11" hidden="1">#REF!</definedName>
    <definedName name="_30" localSheetId="12" hidden="1">#REF!</definedName>
    <definedName name="_30" hidden="1">#REF!</definedName>
    <definedName name="_xlnm._FilterDatabase" localSheetId="3" hidden="1">'C4 2021 RNCP'!#REF!</definedName>
    <definedName name="_xlnm._FilterDatabase" localSheetId="5" hidden="1">'C5 2021 RNCP'!#REF!</definedName>
    <definedName name="_Key1" localSheetId="13" hidden="1">#REF!</definedName>
    <definedName name="_Key1" localSheetId="14" hidden="1">#REF!</definedName>
    <definedName name="_Key1" localSheetId="15" hidden="1">#REF!</definedName>
    <definedName name="_Key1" localSheetId="1" hidden="1">#REF!</definedName>
    <definedName name="_Key1" localSheetId="3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1" hidden="1">#REF!</definedName>
    <definedName name="_Key1" localSheetId="12" hidden="1">#REF!</definedName>
    <definedName name="_Key1" hidden="1">#REF!</definedName>
    <definedName name="_Key2" localSheetId="13" hidden="1">#REF!</definedName>
    <definedName name="_Key2" localSheetId="14" hidden="1">#REF!</definedName>
    <definedName name="_Key2" localSheetId="15" hidden="1">#REF!</definedName>
    <definedName name="_Key2" localSheetId="1" hidden="1">#REF!</definedName>
    <definedName name="_Key2" localSheetId="3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1" hidden="1">#REF!</definedName>
    <definedName name="_Key2" localSheetId="12" hidden="1">#REF!</definedName>
    <definedName name="_Key2" hidden="1">#REF!</definedName>
    <definedName name="_Order1" hidden="1">0</definedName>
    <definedName name="_Order2" hidden="1">255</definedName>
    <definedName name="_R" localSheetId="13">#REF!</definedName>
    <definedName name="_R" localSheetId="14">#REF!</definedName>
    <definedName name="_R" localSheetId="15">#REF!</definedName>
    <definedName name="_R" localSheetId="1">#REF!</definedName>
    <definedName name="_R" localSheetId="3">#REF!</definedName>
    <definedName name="_R" localSheetId="5">#REF!</definedName>
    <definedName name="_R" localSheetId="6">#REF!</definedName>
    <definedName name="_R" localSheetId="7">#REF!</definedName>
    <definedName name="_R" localSheetId="8">#REF!</definedName>
    <definedName name="_R" localSheetId="11">#REF!</definedName>
    <definedName name="_R" localSheetId="12">#REF!</definedName>
    <definedName name="_R">#REF!</definedName>
    <definedName name="_Sort" localSheetId="13" hidden="1">#REF!</definedName>
    <definedName name="_Sort" localSheetId="14" hidden="1">#REF!</definedName>
    <definedName name="_Sort" localSheetId="15" hidden="1">#REF!</definedName>
    <definedName name="_Sort" localSheetId="1" hidden="1">#REF!</definedName>
    <definedName name="_Sort" localSheetId="3" hidden="1">#REF!</definedName>
    <definedName name="_Sort" localSheetId="5" hidden="1">#REF!</definedName>
    <definedName name="_Sort" localSheetId="6" hidden="1">#REF!</definedName>
    <definedName name="_Sort" localSheetId="7" hidden="1">#REF!</definedName>
    <definedName name="_Sort" localSheetId="8" hidden="1">#REF!</definedName>
    <definedName name="_Sort" localSheetId="11" hidden="1">#REF!</definedName>
    <definedName name="_Sort" localSheetId="12" hidden="1">#REF!</definedName>
    <definedName name="_Sort" hidden="1">#REF!</definedName>
    <definedName name="A_impresión_IM" localSheetId="13">#REF!</definedName>
    <definedName name="A_impresión_IM" localSheetId="14">#REF!</definedName>
    <definedName name="A_impresión_IM" localSheetId="15">#REF!</definedName>
    <definedName name="A_impresión_IM" localSheetId="1">#REF!</definedName>
    <definedName name="A_impresión_IM" localSheetId="3">#REF!</definedName>
    <definedName name="A_impresión_IM" localSheetId="5">#REF!</definedName>
    <definedName name="A_impresión_IM" localSheetId="6">#REF!</definedName>
    <definedName name="A_impresión_IM" localSheetId="7">#REF!</definedName>
    <definedName name="A_impresión_IM" localSheetId="8">#REF!</definedName>
    <definedName name="A_impresión_IM" localSheetId="11">#REF!</definedName>
    <definedName name="A_impresión_IM" localSheetId="12">#REF!</definedName>
    <definedName name="A_impresión_IM">#REF!</definedName>
    <definedName name="adolescentes" localSheetId="13" hidden="1">#REF!</definedName>
    <definedName name="adolescentes" localSheetId="14" hidden="1">#REF!</definedName>
    <definedName name="adolescentes" localSheetId="15" hidden="1">#REF!</definedName>
    <definedName name="adolescentes" localSheetId="12" hidden="1">#REF!</definedName>
    <definedName name="adolescentes" hidden="1">#REF!</definedName>
    <definedName name="_xlnm.Print_Area" localSheetId="0">'C1 2021 RNCP'!$A$1:$E$19</definedName>
    <definedName name="_xlnm.Print_Area" localSheetId="13">'C10 2021 RNCP'!$A$1:$M$69</definedName>
    <definedName name="_xlnm.Print_Area" localSheetId="14">'C10.1 2021 RNCP'!$A$1:$K$69</definedName>
    <definedName name="_xlnm.Print_Area" localSheetId="15">'C11 2021 RNCP'!$A$1:$Q$69</definedName>
    <definedName name="_xlnm.Print_Area" localSheetId="1">'C2 2021 RNCP'!$A$1:$H$33</definedName>
    <definedName name="_xlnm.Print_Area" localSheetId="2">'C3 2021 RNCP'!$A$5:$H$16</definedName>
    <definedName name="_xlnm.Print_Area" localSheetId="3">'C4 2021 RNCP'!$A$1:$P$34</definedName>
    <definedName name="_xlnm.Print_Area" localSheetId="4">'C4.1 2021 RNCP'!$A$1:$P$34</definedName>
    <definedName name="_xlnm.Print_Area" localSheetId="5">'C5 2021 RNCP'!$A$1:$P$32</definedName>
    <definedName name="_xlnm.Print_Area" localSheetId="6">'C5.1. 2021 RNCP'!$A$1:$N$32</definedName>
    <definedName name="_xlnm.Print_Area" localSheetId="7">'C5.2 2021 RNCP'!$A$1:$N$32</definedName>
    <definedName name="_xlnm.Print_Area" localSheetId="8">'C6 2021 RNCP'!$A$1:$O$25</definedName>
    <definedName name="_xlnm.Print_Area" localSheetId="9">'C7 2021 '!$A$1:$M$79</definedName>
    <definedName name="_xlnm.Print_Area" localSheetId="10">'C7.1 2021 RNCP'!$A$1:$L$79</definedName>
    <definedName name="_xlnm.Print_Area" localSheetId="11">'C8 2021 RNCP'!$A$1:$S$11</definedName>
    <definedName name="_xlnm.Print_Area" localSheetId="12">'C9 2021 RNCP '!$A$1:$L$33</definedName>
    <definedName name="_xlnm.Print_Area">#REF!</definedName>
    <definedName name="Database">#REF!</definedName>
    <definedName name="ccc" localSheetId="13">[1]Mayo!#REF!</definedName>
    <definedName name="ccc" localSheetId="14">[1]Mayo!#REF!</definedName>
    <definedName name="ccc" localSheetId="15">[1]Mayo!#REF!</definedName>
    <definedName name="ccc" localSheetId="1">[1]Mayo!#REF!</definedName>
    <definedName name="ccc">[1]Mayo!#REF!</definedName>
    <definedName name="CENTROS" localSheetId="13">#REF!</definedName>
    <definedName name="CENTROS" localSheetId="14">#REF!</definedName>
    <definedName name="CENTROS" localSheetId="15">#REF!</definedName>
    <definedName name="CENTROS" localSheetId="1">#REF!</definedName>
    <definedName name="CENTROS" localSheetId="3">#REF!</definedName>
    <definedName name="CENTROS" localSheetId="5">#REF!</definedName>
    <definedName name="CENTROS" localSheetId="6">#REF!</definedName>
    <definedName name="CENTROS" localSheetId="7">#REF!</definedName>
    <definedName name="CENTROS" localSheetId="8">#REF!</definedName>
    <definedName name="CENTROS" localSheetId="11">#REF!</definedName>
    <definedName name="CENTROS" localSheetId="12">#REF!</definedName>
    <definedName name="CENTROS">#REF!</definedName>
    <definedName name="D" localSheetId="12">'[2]C39'!$A$7:$E$111</definedName>
    <definedName name="D">'[2]C39'!$A$7:$E$111</definedName>
    <definedName name="D2019." localSheetId="12">#REF!</definedName>
    <definedName name="D2019.">#REF!</definedName>
    <definedName name="Database" localSheetId="13">#REF!</definedName>
    <definedName name="Database" localSheetId="14">#REF!</definedName>
    <definedName name="Database" localSheetId="15">#REF!</definedName>
    <definedName name="Database" localSheetId="1">#REF!</definedName>
    <definedName name="Database" localSheetId="3">#REF!</definedName>
    <definedName name="Database" localSheetId="5">#REF!</definedName>
    <definedName name="Database" localSheetId="6">#REF!</definedName>
    <definedName name="Database" localSheetId="7">#REF!</definedName>
    <definedName name="Database" localSheetId="8">#REF!</definedName>
    <definedName name="Database" localSheetId="11">#REF!</definedName>
    <definedName name="Database" localSheetId="12">#REF!</definedName>
    <definedName name="Excel_BuiltIn_Print_Area_5" localSheetId="13">[1]Mayo!#REF!</definedName>
    <definedName name="Excel_BuiltIn_Print_Area_5" localSheetId="14">[1]Mayo!#REF!</definedName>
    <definedName name="Excel_BuiltIn_Print_Area_5" localSheetId="15">[1]Mayo!#REF!</definedName>
    <definedName name="Excel_BuiltIn_Print_Area_5" localSheetId="1">[1]Mayo!#REF!</definedName>
    <definedName name="Excel_BuiltIn_Print_Area_5" localSheetId="3">[1]Mayo!#REF!</definedName>
    <definedName name="Excel_BuiltIn_Print_Area_5" localSheetId="5">[1]Mayo!#REF!</definedName>
    <definedName name="Excel_BuiltIn_Print_Area_5" localSheetId="6">[1]Mayo!#REF!</definedName>
    <definedName name="Excel_BuiltIn_Print_Area_5" localSheetId="7">[1]Mayo!#REF!</definedName>
    <definedName name="Excel_BuiltIn_Print_Area_5" localSheetId="8">[1]Mayo!#REF!</definedName>
    <definedName name="Excel_BuiltIn_Print_Area_5" localSheetId="11">[1]Mayo!#REF!</definedName>
    <definedName name="Excel_BuiltIn_Print_Area_5" localSheetId="12">[1]Mayo!#REF!</definedName>
    <definedName name="Excel_BuiltIn_Print_Area_5">[1]Mayo!#REF!</definedName>
    <definedName name="hijo" localSheetId="13" hidden="1">#REF!</definedName>
    <definedName name="hijo" localSheetId="14" hidden="1">#REF!</definedName>
    <definedName name="hijo" localSheetId="15" hidden="1">#REF!</definedName>
    <definedName name="hijo" localSheetId="1" hidden="1">#REF!</definedName>
    <definedName name="hijo" localSheetId="11" hidden="1">#REF!</definedName>
    <definedName name="hijo" localSheetId="12" hidden="1">#REF!</definedName>
    <definedName name="hijo" hidden="1">#REF!</definedName>
    <definedName name="HKOLA" localSheetId="13">#REF!</definedName>
    <definedName name="HKOLA" localSheetId="14">#REF!</definedName>
    <definedName name="HKOLA" localSheetId="15">#REF!</definedName>
    <definedName name="HKOLA" localSheetId="1">#REF!</definedName>
    <definedName name="HKOLA" localSheetId="3">#REF!</definedName>
    <definedName name="HKOLA" localSheetId="5">#REF!</definedName>
    <definedName name="HKOLA" localSheetId="6">#REF!</definedName>
    <definedName name="HKOLA" localSheetId="7">#REF!</definedName>
    <definedName name="HKOLA" localSheetId="8">#REF!</definedName>
    <definedName name="HKOLA" localSheetId="11">#REF!</definedName>
    <definedName name="HKOLA">#REF!</definedName>
    <definedName name="HOLA" localSheetId="13">#REF!</definedName>
    <definedName name="HOLA" localSheetId="14">#REF!</definedName>
    <definedName name="HOLA" localSheetId="15">#REF!</definedName>
    <definedName name="HOLA" localSheetId="1">#REF!</definedName>
    <definedName name="HOLA" localSheetId="3">#REF!</definedName>
    <definedName name="HOLA" localSheetId="5">#REF!</definedName>
    <definedName name="HOLA" localSheetId="6">#REF!</definedName>
    <definedName name="HOLA" localSheetId="7">#REF!</definedName>
    <definedName name="HOLA" localSheetId="8">#REF!</definedName>
    <definedName name="HOLA" localSheetId="11">#REF!</definedName>
    <definedName name="HOLA">#REF!</definedName>
    <definedName name="key" localSheetId="13">#REF!</definedName>
    <definedName name="key" localSheetId="14">#REF!</definedName>
    <definedName name="key" localSheetId="15">#REF!</definedName>
    <definedName name="key" localSheetId="1">#REF!</definedName>
    <definedName name="key" localSheetId="3">#REF!</definedName>
    <definedName name="key" localSheetId="5">#REF!</definedName>
    <definedName name="key" localSheetId="6">#REF!</definedName>
    <definedName name="key" localSheetId="7">#REF!</definedName>
    <definedName name="key" localSheetId="8">#REF!</definedName>
    <definedName name="key" localSheetId="11">#REF!</definedName>
    <definedName name="key" localSheetId="12">#REF!</definedName>
    <definedName name="key">#REF!</definedName>
    <definedName name="m">'[3]C39'!$A$7:$E$111</definedName>
    <definedName name="mary" localSheetId="13">#REF!</definedName>
    <definedName name="mary" localSheetId="14">#REF!</definedName>
    <definedName name="mary" localSheetId="15">#REF!</definedName>
    <definedName name="mary" localSheetId="1">#REF!</definedName>
    <definedName name="mary" localSheetId="3">#REF!</definedName>
    <definedName name="mary" localSheetId="5">#REF!</definedName>
    <definedName name="mary" localSheetId="6">#REF!</definedName>
    <definedName name="mary" localSheetId="7">#REF!</definedName>
    <definedName name="mary" localSheetId="8">#REF!</definedName>
    <definedName name="mary" localSheetId="11">#REF!</definedName>
    <definedName name="mary" localSheetId="12">#REF!</definedName>
    <definedName name="mary">#REF!</definedName>
    <definedName name="ser" localSheetId="13">#REF!</definedName>
    <definedName name="ser" localSheetId="14">#REF!</definedName>
    <definedName name="ser" localSheetId="15">#REF!</definedName>
    <definedName name="ser" localSheetId="1">#REF!</definedName>
    <definedName name="ser" localSheetId="3">#REF!</definedName>
    <definedName name="ser" localSheetId="5">#REF!</definedName>
    <definedName name="ser" localSheetId="6">#REF!</definedName>
    <definedName name="ser" localSheetId="7">#REF!</definedName>
    <definedName name="ser" localSheetId="8">#REF!</definedName>
    <definedName name="ser" localSheetId="11">#REF!</definedName>
    <definedName name="ser" localSheetId="12">#REF!</definedName>
    <definedName name="ser">#REF!</definedName>
    <definedName name="SERVICIO" localSheetId="13" hidden="1">#REF!</definedName>
    <definedName name="SERVICIO" localSheetId="14" hidden="1">#REF!</definedName>
    <definedName name="SERVICIO" localSheetId="15" hidden="1">#REF!</definedName>
    <definedName name="SERVICIO" localSheetId="1" hidden="1">#REF!</definedName>
    <definedName name="SERVICIO" localSheetId="3" hidden="1">#REF!</definedName>
    <definedName name="SERVICIO" localSheetId="5" hidden="1">#REF!</definedName>
    <definedName name="SERVICIO" localSheetId="6" hidden="1">#REF!</definedName>
    <definedName name="SERVICIO" localSheetId="7" hidden="1">#REF!</definedName>
    <definedName name="SERVICIO" localSheetId="8" hidden="1">#REF!</definedName>
    <definedName name="SERVICIO" localSheetId="11" hidden="1">#REF!</definedName>
    <definedName name="SERVICIO" localSheetId="12" hidden="1">#REF!</definedName>
    <definedName name="SERVICIO" hidden="1">#REF!</definedName>
    <definedName name="yar" localSheetId="13">#REF!</definedName>
    <definedName name="yar" localSheetId="14">#REF!</definedName>
    <definedName name="yar" localSheetId="15">#REF!</definedName>
    <definedName name="yar" localSheetId="12">#REF!</definedName>
    <definedName name="ya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<sst xmlns="http://schemas.openxmlformats.org/spreadsheetml/2006/main" count="2722" uniqueCount="286">
  <si>
    <t>La calidad de información de la población estudiada y metodología utilizada para comparabilidad utilizando las diversas "Bases más válidas del diagnóstico".</t>
  </si>
  <si>
    <t>Cuadro 1. INDICADORES DE CALIDAD, AÑO: 2021</t>
  </si>
  <si>
    <t>Comparabilidad</t>
  </si>
  <si>
    <t>Total general</t>
  </si>
  <si>
    <t>%   de comparabilidad para RBP</t>
  </si>
  <si>
    <t>N°</t>
  </si>
  <si>
    <t>%</t>
  </si>
  <si>
    <t xml:space="preserve">Total  de Neoplasias </t>
  </si>
  <si>
    <t xml:space="preserve">    Menor o igual a 10%</t>
  </si>
  <si>
    <t>Casos solo certificación de defunción</t>
  </si>
  <si>
    <t>No microscópico</t>
  </si>
  <si>
    <t xml:space="preserve">Clínico </t>
  </si>
  <si>
    <t xml:space="preserve">    Menor o igual a 3%</t>
  </si>
  <si>
    <t>Investigación clínica</t>
  </si>
  <si>
    <t>Marcadores tumorales específicos</t>
  </si>
  <si>
    <t>Microscópico</t>
  </si>
  <si>
    <t xml:space="preserve">Citología </t>
  </si>
  <si>
    <t xml:space="preserve">  Mayor o igual a 80%</t>
  </si>
  <si>
    <t>Histología de una metástasis</t>
  </si>
  <si>
    <t>Histología de un tumor primario</t>
  </si>
  <si>
    <t>Edad desconocida</t>
  </si>
  <si>
    <t xml:space="preserve">    Menor o igual a 5%</t>
  </si>
  <si>
    <t>Primario desconocido (C80.X)</t>
  </si>
  <si>
    <t>Mal definido (C76.X)</t>
  </si>
  <si>
    <t xml:space="preserve">Fuente documental: Clasificación Internacional de Enfermedades para Oncología Tercera edición, CIE-O-3 </t>
  </si>
  <si>
    <t>Cuadro 2. CASOS Y TASAS DE  TUMORES MALIGNOS EN LA REPÚBLICA DE PANAMA, POR SEXO, SEGÚN SITIO ANATÓMICO, AÑO: 2021</t>
  </si>
  <si>
    <t>CIE-O 3</t>
  </si>
  <si>
    <t>Sitio Anatómico</t>
  </si>
  <si>
    <t>Sexo</t>
  </si>
  <si>
    <t>Hombre</t>
  </si>
  <si>
    <t>Mujer</t>
  </si>
  <si>
    <t>Tasa/1</t>
  </si>
  <si>
    <t>C16</t>
  </si>
  <si>
    <t xml:space="preserve">Estómago </t>
  </si>
  <si>
    <t>C18</t>
  </si>
  <si>
    <t xml:space="preserve">Colon </t>
  </si>
  <si>
    <t>C20</t>
  </si>
  <si>
    <t xml:space="preserve">Recto </t>
  </si>
  <si>
    <t>C22</t>
  </si>
  <si>
    <t>Hígado Y De Las Vías Biliares Intrahepáticos</t>
  </si>
  <si>
    <t>C25</t>
  </si>
  <si>
    <t xml:space="preserve">Páncreas </t>
  </si>
  <si>
    <t>C32</t>
  </si>
  <si>
    <t xml:space="preserve">Laringe </t>
  </si>
  <si>
    <t>C34</t>
  </si>
  <si>
    <t xml:space="preserve">Bronquios Y Del Pulmón </t>
  </si>
  <si>
    <t>C42</t>
  </si>
  <si>
    <t xml:space="preserve">Sistemas Hematopoyético Y Reticuloendoltelial </t>
  </si>
  <si>
    <t>C44</t>
  </si>
  <si>
    <t xml:space="preserve">Piel </t>
  </si>
  <si>
    <t>C50</t>
  </si>
  <si>
    <t xml:space="preserve">Mama </t>
  </si>
  <si>
    <t>C51</t>
  </si>
  <si>
    <t xml:space="preserve">Vulva  </t>
  </si>
  <si>
    <t>..</t>
  </si>
  <si>
    <t>C52</t>
  </si>
  <si>
    <t xml:space="preserve">Vagina  </t>
  </si>
  <si>
    <t>C53</t>
  </si>
  <si>
    <t xml:space="preserve">Cuello Del Útero  </t>
  </si>
  <si>
    <t>C54</t>
  </si>
  <si>
    <t xml:space="preserve">Cuerpo Del Útero  </t>
  </si>
  <si>
    <t>C56</t>
  </si>
  <si>
    <t xml:space="preserve">Ovario </t>
  </si>
  <si>
    <t>C61</t>
  </si>
  <si>
    <t xml:space="preserve">Próstata  </t>
  </si>
  <si>
    <t>C64</t>
  </si>
  <si>
    <t xml:space="preserve">Riñón </t>
  </si>
  <si>
    <t>C67</t>
  </si>
  <si>
    <t xml:space="preserve">Vejiga Urinaria </t>
  </si>
  <si>
    <t>C71</t>
  </si>
  <si>
    <t xml:space="preserve">Encéfalo </t>
  </si>
  <si>
    <t>C73</t>
  </si>
  <si>
    <t xml:space="preserve">Tumor Maligno De La Tiroides </t>
  </si>
  <si>
    <t>C77</t>
  </si>
  <si>
    <t xml:space="preserve">Ganglios Linfáticos </t>
  </si>
  <si>
    <t>C80</t>
  </si>
  <si>
    <t xml:space="preserve">Sitio Primario Desconocido </t>
  </si>
  <si>
    <t xml:space="preserve">Melanoma De Piel </t>
  </si>
  <si>
    <t xml:space="preserve">Resto De Causas </t>
  </si>
  <si>
    <t xml:space="preserve">1/ Tasa calculada en base a la estimación de la población total y sexo por 100,000 habitantes, al 1° de julio del año respectivo </t>
  </si>
  <si>
    <t>Fuente  Documental: Base de Datos del Registro Nacional del Cáncer de Panamá,  MINSA</t>
  </si>
  <si>
    <t>Fuente Institucional: Dirección de Planificación - Departamento de Registros y Estadísticas. MINSA</t>
  </si>
  <si>
    <t>Cuadro 3. CASOS Y TASAS ESPECIFICAS  DE  TUMORES MALIGNOS DE MAMA, CUELLO DE ÚTERO Y PRÓSTATA EN LA REPÚBLICA DE PANAMA, POR SEXO. AÑOS: 2021</t>
  </si>
  <si>
    <t>CIE-O-3</t>
  </si>
  <si>
    <t>Mama</t>
  </si>
  <si>
    <t xml:space="preserve">Cuello del útero </t>
  </si>
  <si>
    <t xml:space="preserve">Próstata </t>
  </si>
  <si>
    <t>1/Tasas Específicas: calculada en base a la población mayor de 15 años, según sexo, por 100 ,000 habitantes, al 1º de julio del año respectivo.</t>
  </si>
  <si>
    <t>Cuadro 4. CASOS Y TASAS DE  TUMORES MALIGNOS EN LA REPÚBLICA DE PANAMÁ, POR PROVINCIA Y COMARCA INDÍGENA DE RESIDENCIA, AÑO: 2021</t>
  </si>
  <si>
    <t>CIE-O      3</t>
  </si>
  <si>
    <t>Sitio Antómico</t>
  </si>
  <si>
    <t xml:space="preserve">Provincias  </t>
  </si>
  <si>
    <t>Bocas del Toro</t>
  </si>
  <si>
    <t>Coclé</t>
  </si>
  <si>
    <t>Colón</t>
  </si>
  <si>
    <t>Chiriquí</t>
  </si>
  <si>
    <t>Darién</t>
  </si>
  <si>
    <t>Herrera</t>
  </si>
  <si>
    <t xml:space="preserve">Total </t>
  </si>
  <si>
    <t>Estómago</t>
  </si>
  <si>
    <t>Colon</t>
  </si>
  <si>
    <t>Recto</t>
  </si>
  <si>
    <t>_</t>
  </si>
  <si>
    <t>Higado Y Vías Biliares Intrahepáticas</t>
  </si>
  <si>
    <t>Páncreas</t>
  </si>
  <si>
    <t>Laringe</t>
  </si>
  <si>
    <t>Bronquios Y Pulmón</t>
  </si>
  <si>
    <t>Sistemas Hematopoyético Y Reticuloendotelial</t>
  </si>
  <si>
    <t>Piel</t>
  </si>
  <si>
    <t>Mama femenina/2</t>
  </si>
  <si>
    <t>Vulva</t>
  </si>
  <si>
    <t>Vágina</t>
  </si>
  <si>
    <t>Cuello De Útero/2</t>
  </si>
  <si>
    <t>Cuerpo De Útero</t>
  </si>
  <si>
    <t>Ovario</t>
  </si>
  <si>
    <t>Próstata/2</t>
  </si>
  <si>
    <t>Riñon</t>
  </si>
  <si>
    <t>Vejiga Urinaria</t>
  </si>
  <si>
    <t>Encéfalo</t>
  </si>
  <si>
    <t>Tiroides</t>
  </si>
  <si>
    <t>Ganglio Linfáticos</t>
  </si>
  <si>
    <t>Sitio Primario Desconocido</t>
  </si>
  <si>
    <t>Resto De Causas</t>
  </si>
  <si>
    <t>Nota: incluidos los melanoma de piel (C44 Piel)</t>
  </si>
  <si>
    <t xml:space="preserve">1/ Tasa  calculada en base a la estimación de la población total, sexo y provincia - comarca indígena por 100,000 habitantes, al 1° de julio del año respectivo. </t>
  </si>
  <si>
    <t>2/ Tasas Específicas: calculada en base a la población total mayor de 15 años, sexo y provincia-comarca indígena, por 100 ,000 habitantes, al 1º de julio del año respectivo.</t>
  </si>
  <si>
    <t>Cuadro 4.1. CASOS Y TASAS DE  TUMORES MALIGNOS EN LA REPÚBLICA DE PANAMÁ, POR PROVINCIA Y COMARCA INDÍGENA DE RESIDENCIA, AÑO: 2021 (conclusión)</t>
  </si>
  <si>
    <t>Comarca Indígena</t>
  </si>
  <si>
    <t>Los Santos</t>
  </si>
  <si>
    <t>Panamá</t>
  </si>
  <si>
    <t>Panamá Oeste</t>
  </si>
  <si>
    <t>Veraguas</t>
  </si>
  <si>
    <t>Emberá</t>
  </si>
  <si>
    <t>Kuna Yala</t>
  </si>
  <si>
    <t>Ngobe-Bugle</t>
  </si>
  <si>
    <t>Cuadro 5. CASOS Y TASAS DE TUMORES MALIGNOS EN LA REPÚBLICA DE PANAMÁ, POR GRUPOS DE EDAD, SEGÚN SITIO ANATÓMICO, AÑO: 2021</t>
  </si>
  <si>
    <t>&lt; 1</t>
  </si>
  <si>
    <t>1 a 4</t>
  </si>
  <si>
    <t>5 a 9</t>
  </si>
  <si>
    <t>10 a 14</t>
  </si>
  <si>
    <t>15 a 19</t>
  </si>
  <si>
    <t>20 a 24</t>
  </si>
  <si>
    <t>Higado y Vías Biliares Intrahepáticas</t>
  </si>
  <si>
    <t>Bronquios y Pulmón</t>
  </si>
  <si>
    <t>Sistemas Hematopoyético  y Reticuloendotelial</t>
  </si>
  <si>
    <t>Vulva/2</t>
  </si>
  <si>
    <t>Vágina/2</t>
  </si>
  <si>
    <t>Cuerpo De Útero/2</t>
  </si>
  <si>
    <t>Ovario/2</t>
  </si>
  <si>
    <t>Próstata/3</t>
  </si>
  <si>
    <t>Resto de sitios</t>
  </si>
  <si>
    <t xml:space="preserve">1/ Tasa  calculada en base a la estimación de la población total, sexo y por grupo de edad, por 100,000 habitantes, al 1° de julio del año respectivo. </t>
  </si>
  <si>
    <t>Cuadro 5.1. CASOS Y TASAS DE TUMORES MALIGNOS EN LA REPÚBLICA DE PANAMÁ, POR GRUPOS DE EDAD, SEGÚN SITIO ANATÓMICO, AÑO: 2021(continuación).</t>
  </si>
  <si>
    <t>CIE-O   3</t>
  </si>
  <si>
    <t>25 a 29</t>
  </si>
  <si>
    <t>30 a 34</t>
  </si>
  <si>
    <t>35 a 39</t>
  </si>
  <si>
    <t>40 a 44</t>
  </si>
  <si>
    <t>45 a 49</t>
  </si>
  <si>
    <t>50 a 54</t>
  </si>
  <si>
    <t>Mama femenina</t>
  </si>
  <si>
    <t>Cuello De Útero</t>
  </si>
  <si>
    <t>Próstata</t>
  </si>
  <si>
    <t>Cuadro 5.2. CASOS Y TASAS DE TUMORES MALIGNOS EN LA REPÚBLICA DE PANAMÁ, POR GRUPOS DE EDAD, SEGÚN SITIO ANATÓMICO, AÑO: 2021(conclusión).</t>
  </si>
  <si>
    <t>55 a 59</t>
  </si>
  <si>
    <t>60 a 64</t>
  </si>
  <si>
    <t>65 a 69</t>
  </si>
  <si>
    <t>70 a 74</t>
  </si>
  <si>
    <t>75 a 79</t>
  </si>
  <si>
    <t>80 y más</t>
  </si>
  <si>
    <t>Cuadro 6. CASOS DE TUMORES MALIGNOS EN LA REPÚBLICA DE PANAMÁ, POR PROVINCIA Y COMARCA INDÍGENA, SEGÚN GRUPOS DE EDAD, AÑO: 2021</t>
  </si>
  <si>
    <t>Grupo de edad</t>
  </si>
  <si>
    <t>Provincias y Comarcas Indígenas</t>
  </si>
  <si>
    <t>Comarca Emberá</t>
  </si>
  <si>
    <t>Comarca Kuna Yala</t>
  </si>
  <si>
    <t>Comarca Ngäbe Buglé</t>
  </si>
  <si>
    <t>Cuadro 7. CASOS DE TUMORES MALIGNOS EN LA REPÚBLICA DE PANAMÁ, POR REGIÓN DE SALUD, SEGÚN SITIO ANATOMICO,  AÑO: 2021</t>
  </si>
  <si>
    <t>Total General</t>
  </si>
  <si>
    <t>Regiones de Salud</t>
  </si>
  <si>
    <t>Bocas Del Toro</t>
  </si>
  <si>
    <t>Total</t>
  </si>
  <si>
    <t>T</t>
  </si>
  <si>
    <t>H</t>
  </si>
  <si>
    <t>M</t>
  </si>
  <si>
    <t>Hígado y de las vías biliares intrahepáticos</t>
  </si>
  <si>
    <t xml:space="preserve">Bronquios y del pulmón </t>
  </si>
  <si>
    <t xml:space="preserve">Sistemas hematopoyético y reticuloendoltelial </t>
  </si>
  <si>
    <t>Cuadro 7. CASOS DE TUMORES MALIGNOS EN LA REPÚBLICA DE PANAMÁ, POR REGIÓN DE SALUD, SEGÚN SITIO ANATOMICO,  AÑO: 2021 Continuación</t>
  </si>
  <si>
    <t>Cuello del útero</t>
  </si>
  <si>
    <t>Cuerpo del útero</t>
  </si>
  <si>
    <t xml:space="preserve">Ovario  </t>
  </si>
  <si>
    <t xml:space="preserve">Vejiga urinaria </t>
  </si>
  <si>
    <t xml:space="preserve">Tiroides </t>
  </si>
  <si>
    <t xml:space="preserve">Ganglios linfáticos </t>
  </si>
  <si>
    <t xml:space="preserve">Sitio primario desconocido </t>
  </si>
  <si>
    <t>Cuadro 7.1. CASOS DE TUMORES MALIGNOS EN LA REPÚBLICA DE PANAMÁ, POR REGIÓN DE SALUD, SEGÚN SITIO ANATOMICO,  AÑO: 2021(Continuación)</t>
  </si>
  <si>
    <t xml:space="preserve">Panamá </t>
  </si>
  <si>
    <t>Comarca Ngobe-Bugle</t>
  </si>
  <si>
    <t>Panamá Este</t>
  </si>
  <si>
    <t>Panamá Metro</t>
  </si>
  <si>
    <t>Panamá Norte</t>
  </si>
  <si>
    <t>San Miguelito</t>
  </si>
  <si>
    <t>Panamá no especificado</t>
  </si>
  <si>
    <t>Cuadro 7.1. CASOS DE TUMORES MALIGNOS EN LA REPÚBLICA DE PANAMÁ, POR REGIÓN DE SALUD, SEGÚN SITIO ANATOMICO,  AÑO: 2021 (Conclusión)</t>
  </si>
  <si>
    <t>Cuadro8. CASOS Y TASAS DE TUMOR MALIGNO DE CUELLO DEL ÚTERO POR DIAGNÓSTICO HISTOPATOLÓGICO, IN SITU E INVASOR, POR GRUPO DE EDAD, AÑOS:  2021</t>
  </si>
  <si>
    <t>Diagnóstico histopatólogico</t>
  </si>
  <si>
    <t>15 - 19</t>
  </si>
  <si>
    <t>20 - 24</t>
  </si>
  <si>
    <t>25 - 29</t>
  </si>
  <si>
    <t>30 - 39</t>
  </si>
  <si>
    <t>40 - 49</t>
  </si>
  <si>
    <t>50 - 59</t>
  </si>
  <si>
    <t>60 - 69</t>
  </si>
  <si>
    <t>70 y  más</t>
  </si>
  <si>
    <t>Nº</t>
  </si>
  <si>
    <t>In situ</t>
  </si>
  <si>
    <t>Invasor</t>
  </si>
  <si>
    <t>1/ Tasas Específicas: calculada en base a la población femenina mayor de 15 años,  por 100 ,000 habitantes, al 1º de julio del año respectivo.</t>
  </si>
  <si>
    <t xml:space="preserve">30 a 34 </t>
  </si>
  <si>
    <t xml:space="preserve">35 a 39  </t>
  </si>
  <si>
    <t>Cuadro 9. DEFUNCIONES Y TASAS DE TUMORES MALIGNOS CON CERTIFICACIÓN MÉDICA, EN LA REPÚBLICA DE PANAMÁ, POR SEXO, SEGÚN SITIOS ANATÓMICOS, AÑO: 2021</t>
  </si>
  <si>
    <t>Defunciones</t>
  </si>
  <si>
    <t>Con Certificación Médica</t>
  </si>
  <si>
    <t>Colon, recto y ano</t>
  </si>
  <si>
    <t>Traquea, Bronquios y Pulmón</t>
  </si>
  <si>
    <t>Leucemia</t>
  </si>
  <si>
    <t xml:space="preserve">Cuello de útero </t>
  </si>
  <si>
    <t>Higado y vías biliares intrahepáticas</t>
  </si>
  <si>
    <t>Linfoma no Hodgkin</t>
  </si>
  <si>
    <t>Labio, cavidad bucal y la faringe</t>
  </si>
  <si>
    <t>Otras partes y las no especificadas del útero</t>
  </si>
  <si>
    <t>Meninges encefalo y otras partes del sstema nervioso central</t>
  </si>
  <si>
    <t>Mieloma múltiple y de células plasmáticas</t>
  </si>
  <si>
    <t>Vejiga urinaria</t>
  </si>
  <si>
    <t>Esófago</t>
  </si>
  <si>
    <t>Melanoma maligno de piel</t>
  </si>
  <si>
    <t>En base en la Lista de Mortalidad de la Clasificación Internacional de Enfermedades (Decima Revisión).</t>
  </si>
  <si>
    <t>1/ Tasa  calculada en base a la estimación de la población total y por sexo por 100,000 habitantes, al 1° de julio del año respectivo.</t>
  </si>
  <si>
    <t>Fuente Documental: Base de Datos de defunciones de Estadísticas Vitales, INEC.</t>
  </si>
  <si>
    <t>Cuadro 10. MORTALIDAD EN LA REPÚBLICA DE PANAMÁ, POR GRUPO DE EDAD, SEGÚN CAUSA Y SEXO, AÑO 2021</t>
  </si>
  <si>
    <t>Cuadro 24.1. MORTALIDAD EN LA REPÚBLICA DE PANAMÁ, POR GRUPO DE EDAD, SEGÚN CAUSA Y SEXO, AÑO 2016. (conclusión)</t>
  </si>
  <si>
    <t>Causa</t>
  </si>
  <si>
    <t>Grupo de Edad</t>
  </si>
  <si>
    <t>Causa de Mortalidad</t>
  </si>
  <si>
    <t>80 a 84</t>
  </si>
  <si>
    <t>85 y más</t>
  </si>
  <si>
    <t>No esp.</t>
  </si>
  <si>
    <t>Tumores Malignos</t>
  </si>
  <si>
    <t>Tumores malignos del labio, de la cavidad bucal y de la faringe</t>
  </si>
  <si>
    <t>Tumor maligno del estómago</t>
  </si>
  <si>
    <t>Tumor maligno del esófago</t>
  </si>
  <si>
    <t>Tumor maligno del colon, del recto y del ano</t>
  </si>
  <si>
    <t>Tumor maligno del hígado y de las vías biliares intrahepáticas</t>
  </si>
  <si>
    <t>Tumor maligno del pancreas</t>
  </si>
  <si>
    <t>Tumor maligno de la laringe</t>
  </si>
  <si>
    <t>Tumor maligno de la traquea, de los bronquios y del pulmón</t>
  </si>
  <si>
    <t>Tumor maligno de otras partes y de las no especifícadas del útero</t>
  </si>
  <si>
    <t>Tumor maligno del cuello del útero</t>
  </si>
  <si>
    <t>Cuadro 10. MORTALIDAD EN LA REPÚBLICA DE PANAMÁ, POR GRUPO DE EDAD, SEGÚN CAUSA Y SEXO, AÑO 2021 (continuación)</t>
  </si>
  <si>
    <t xml:space="preserve">Causa </t>
  </si>
  <si>
    <t>Tumor maligno del ovario</t>
  </si>
  <si>
    <t>Tumor maligno de la mama</t>
  </si>
  <si>
    <t>Tumor maligno de la próstata</t>
  </si>
  <si>
    <t>Tumor maligno de la vejiga urinaria</t>
  </si>
  <si>
    <t>Tumor maligno de las meninges, del encéfalo y de otras partes del sistema nervioso central</t>
  </si>
  <si>
    <t>Tumor maligno de las meninges, del encéfalo</t>
  </si>
  <si>
    <t>Tumor maligno de melanoma maligno de piel</t>
  </si>
  <si>
    <t>Tumor maligno de melanoma de piel</t>
  </si>
  <si>
    <t>Mieloma multiple y tumores malignos de células plasmáticas</t>
  </si>
  <si>
    <t>Resto de tumores malignos</t>
  </si>
  <si>
    <t>Fuente Documental: Base de Datos de INEC-Estadisticas Vitales, Contraloría General de la República.</t>
  </si>
  <si>
    <t>Fuente Institucional: Dirección de Planificación-Departamento de Registros y Estadísticas de Salud.MINSA</t>
  </si>
  <si>
    <t>Cuadro 10.1.  MORTALIDAD EN LA REPÚBLICA DE PANAMÁ, POR GRUPO DE EDAD, SEGÚN CAUSA Y SEXO, AÑO 2021. (continuación)</t>
  </si>
  <si>
    <t>Cuadro 10.1.  MORTALIDAD EN LA REPÚBLICA DE PANAMÁ, POR GRUPO DE EDAD, SEGÚN CAUSA Y SEXO, AÑO 2021. (conclusión)</t>
  </si>
  <si>
    <t>Cuadro 11. MORTALIDAD EN LA REPÚBLICA DE PANAMÁ, POR PROVINCIA Y COMARCA INDIGENA, SEGÚN CAUSA Y SEXO, AÑO 2021</t>
  </si>
  <si>
    <t>Provincia y Comarca indígena</t>
  </si>
  <si>
    <t xml:space="preserve">Los Santos </t>
  </si>
  <si>
    <t>Comarca Guna Yala</t>
  </si>
  <si>
    <t>Comarca Ngabe Bugle</t>
  </si>
  <si>
    <t>Tumor maligno del páncreas</t>
  </si>
  <si>
    <t>Tumor maligno de la tráquea, de los bronquios y del pulmón</t>
  </si>
  <si>
    <t>Tumor maligno de otras partes y de las no especififcadas del útero</t>
  </si>
  <si>
    <t>Cuadro 11. MORTALIDAD EN LA REPÚBLICA DE PANAMÁ, POR PROVINCIA Y COMARCA INDIGENA, SEGÚN CAUSA Y SEXO, AÑO 2021 (conclusión)</t>
  </si>
  <si>
    <t>Tumor maligno de vejiga urinaria</t>
  </si>
  <si>
    <t>Tumor maligno de las meninges, del encéfalo y de otras partes del sistema nervioso central.</t>
  </si>
  <si>
    <t>Mieloma múltiple y tumores malignos de células plasmáticas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</si>
</sst>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\ [$€]_-;\-* #,##0.00\ [$€]_-;_-* &quot;-&quot;??\ [$€]_-;_-@_-"/>
    <numFmt numFmtId="179" formatCode="0.0"/>
    <numFmt numFmtId="180" formatCode="#,##0\ &quot;$&quot;;[Red]\-#,##0\ &quot;$&quot;"/>
    <numFmt numFmtId="181" formatCode="General_)"/>
    <numFmt numFmtId="182" formatCode="#,##0.0"/>
  </numFmts>
  <fonts count="96">
    <font>
      <sz val="11"/>
      <color theme="1"/>
      <name val="Calibri"/>
      <charset val="134"/>
      <scheme val="minor"/>
    </font>
    <font>
      <sz val="14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b/>
      <sz val="16"/>
      <color theme="1"/>
      <name val="Times New Roman"/>
      <charset val="134"/>
    </font>
    <font>
      <sz val="16"/>
      <color theme="1"/>
      <name val="Times New Roman"/>
      <charset val="134"/>
    </font>
    <font>
      <b/>
      <sz val="16"/>
      <name val="Times New Roman"/>
      <charset val="134"/>
    </font>
    <font>
      <sz val="16"/>
      <name val="Times New Roman"/>
      <charset val="134"/>
    </font>
    <font>
      <sz val="14"/>
      <color theme="0" tint="-0.349986266670736"/>
      <name val="Times New Roman"/>
      <charset val="134"/>
    </font>
    <font>
      <b/>
      <sz val="14"/>
      <name val="Times New Roman"/>
      <charset val="134"/>
    </font>
    <font>
      <b/>
      <sz val="14"/>
      <color theme="0" tint="-0.349986266670736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Calibri"/>
      <charset val="134"/>
      <scheme val="minor"/>
    </font>
    <font>
      <sz val="12"/>
      <color theme="0" tint="-0.349986266670736"/>
      <name val="Calibri"/>
      <charset val="134"/>
      <scheme val="minor"/>
    </font>
    <font>
      <b/>
      <sz val="12"/>
      <color theme="0" tint="-0.349986266670736"/>
      <name val="Times New Roman"/>
      <charset val="134"/>
    </font>
    <font>
      <b/>
      <sz val="12"/>
      <color theme="1"/>
      <name val="Calibri"/>
      <charset val="134"/>
      <scheme val="minor"/>
    </font>
    <font>
      <b/>
      <sz val="12"/>
      <name val="Calibri"/>
      <charset val="134"/>
      <scheme val="minor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2"/>
      <color rgb="FFFF0000"/>
      <name val="Times New Roman"/>
      <charset val="134"/>
    </font>
    <font>
      <sz val="12"/>
      <color theme="0"/>
      <name val="Times New Roman"/>
      <charset val="134"/>
    </font>
    <font>
      <b/>
      <sz val="12"/>
      <name val="Times New Roman"/>
      <charset val="134"/>
    </font>
    <font>
      <b/>
      <sz val="12"/>
      <color theme="0"/>
      <name val="Times New Roman"/>
      <charset val="134"/>
    </font>
    <font>
      <sz val="10"/>
      <color rgb="FF000000"/>
      <name val="Times New Roman"/>
      <charset val="134"/>
    </font>
    <font>
      <sz val="10"/>
      <color theme="4" tint="0.799981688894314"/>
      <name val="Times New Roman"/>
      <charset val="134"/>
    </font>
    <font>
      <sz val="12"/>
      <color indexed="8"/>
      <name val="Times New Roman"/>
      <charset val="134"/>
    </font>
    <font>
      <b/>
      <sz val="14"/>
      <name val="MS Sans Serif"/>
      <charset val="134"/>
    </font>
    <font>
      <sz val="14"/>
      <name val="MS Sans Serif"/>
      <charset val="134"/>
    </font>
    <font>
      <sz val="14"/>
      <color rgb="FF000000"/>
      <name val="Times New Roman"/>
      <charset val="134"/>
    </font>
    <font>
      <sz val="14"/>
      <color rgb="FFFF0000"/>
      <name val="Times New Roman"/>
      <charset val="134"/>
    </font>
    <font>
      <sz val="14"/>
      <color theme="1"/>
      <name val="Calibri"/>
      <charset val="134"/>
      <scheme val="minor"/>
    </font>
    <font>
      <b/>
      <sz val="14"/>
      <color rgb="FFFF0000"/>
      <name val="Times New Roman"/>
      <charset val="134"/>
    </font>
    <font>
      <sz val="14"/>
      <color rgb="FFFF0000"/>
      <name val="Calibri"/>
      <charset val="134"/>
      <scheme val="minor"/>
    </font>
    <font>
      <sz val="12"/>
      <name val="Arial"/>
      <charset val="134"/>
    </font>
    <font>
      <b/>
      <sz val="12"/>
      <name val="Arial"/>
      <charset val="134"/>
    </font>
    <font>
      <sz val="12"/>
      <color indexed="8"/>
      <name val="Arial"/>
      <charset val="134"/>
    </font>
    <font>
      <sz val="12"/>
      <color rgb="FF000000"/>
      <name val="Times New Roman"/>
      <charset val="134"/>
    </font>
    <font>
      <sz val="12"/>
      <name val="Book Antiqua"/>
      <charset val="134"/>
    </font>
    <font>
      <b/>
      <sz val="12"/>
      <name val="Book Antiqua"/>
      <charset val="134"/>
    </font>
    <font>
      <sz val="12"/>
      <color theme="0" tint="-0.349986266670736"/>
      <name val="Times New Roman"/>
      <charset val="134"/>
    </font>
    <font>
      <b/>
      <sz val="12"/>
      <color rgb="FFFF0000"/>
      <name val="Times New Roman"/>
      <charset val="134"/>
    </font>
    <font>
      <sz val="12"/>
      <color rgb="FFFF0000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indexed="20"/>
      <name val="Calibri"/>
      <charset val="134"/>
    </font>
    <font>
      <sz val="11"/>
      <color indexed="58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sz val="11"/>
      <color indexed="52"/>
      <name val="Calibri"/>
      <charset val="134"/>
    </font>
    <font>
      <sz val="10"/>
      <color theme="3" tint="-0.249977111117893"/>
      <name val="Arial"/>
      <charset val="134"/>
    </font>
    <font>
      <b/>
      <sz val="11"/>
      <color indexed="62"/>
      <name val="Calibri"/>
      <charset val="134"/>
    </font>
    <font>
      <sz val="11"/>
      <color indexed="62"/>
      <name val="Calibri"/>
      <charset val="134"/>
    </font>
    <font>
      <sz val="10"/>
      <name val="Arial"/>
      <charset val="134"/>
    </font>
    <font>
      <sz val="11"/>
      <name val="Tms Rmn"/>
      <charset val="134"/>
    </font>
    <font>
      <i/>
      <sz val="11"/>
      <color indexed="23"/>
      <name val="Calibri"/>
      <charset val="134"/>
    </font>
    <font>
      <sz val="11"/>
      <color indexed="17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sz val="10"/>
      <name val="Book Antiqua"/>
      <charset val="134"/>
    </font>
    <font>
      <sz val="11"/>
      <color indexed="60"/>
      <name val="Calibri"/>
      <charset val="134"/>
    </font>
    <font>
      <sz val="11"/>
      <color rgb="FF9C6500"/>
      <name val="Calibri"/>
      <charset val="134"/>
      <scheme val="minor"/>
    </font>
    <font>
      <sz val="10"/>
      <name val="Bookman Old Style"/>
      <charset val="134"/>
    </font>
    <font>
      <sz val="12"/>
      <name val="Courier"/>
      <charset val="134"/>
    </font>
    <font>
      <b/>
      <sz val="11"/>
      <color indexed="63"/>
      <name val="Calibri"/>
      <charset val="134"/>
    </font>
    <font>
      <sz val="11"/>
      <color indexed="10"/>
      <name val="Calibri"/>
      <charset val="134"/>
    </font>
    <font>
      <b/>
      <sz val="18"/>
      <color indexed="56"/>
      <name val="Cambria"/>
      <charset val="134"/>
    </font>
    <font>
      <b/>
      <sz val="15"/>
      <color indexed="62"/>
      <name val="Calibri"/>
      <charset val="134"/>
    </font>
    <font>
      <b/>
      <sz val="13"/>
      <color indexed="62"/>
      <name val="Calibri"/>
      <charset val="134"/>
    </font>
    <font>
      <b/>
      <sz val="11"/>
      <color indexed="8"/>
      <name val="Calibri"/>
      <charset val="134"/>
    </font>
  </fonts>
  <fills count="7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8" tint="0.39985351115451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/>
      <bottom style="thin">
        <color theme="4" tint="0.399975585192419"/>
      </bottom>
      <diagonal/>
    </border>
    <border>
      <left/>
      <right/>
      <top style="thin">
        <color theme="4" tint="0.399853511154515"/>
      </top>
      <bottom style="thin">
        <color auto="1"/>
      </bottom>
      <diagonal/>
    </border>
    <border>
      <left/>
      <right/>
      <top/>
      <bottom style="thin">
        <color theme="4" tint="0.399853511154515"/>
      </bottom>
      <diagonal/>
    </border>
    <border>
      <left/>
      <right/>
      <top style="thin">
        <color theme="4" tint="0.399853511154515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38"/>
      </left>
      <right style="thin">
        <color indexed="38"/>
      </right>
      <top style="thin">
        <color indexed="38"/>
      </top>
      <bottom style="thin">
        <color indexed="3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6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86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vertical="center"/>
    </xf>
    <xf numFmtId="0" fontId="0" fillId="4" borderId="39" applyNumberFormat="0" applyFon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40" applyNumberFormat="0" applyFill="0" applyAlignment="0" applyProtection="0">
      <alignment vertical="center"/>
    </xf>
    <xf numFmtId="0" fontId="53" fillId="0" borderId="40" applyNumberFormat="0" applyFill="0" applyAlignment="0" applyProtection="0">
      <alignment vertical="center"/>
    </xf>
    <xf numFmtId="0" fontId="54" fillId="0" borderId="41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5" borderId="42" applyNumberFormat="0" applyAlignment="0" applyProtection="0">
      <alignment vertical="center"/>
    </xf>
    <xf numFmtId="0" fontId="56" fillId="6" borderId="43" applyNumberFormat="0" applyAlignment="0" applyProtection="0">
      <alignment vertical="center"/>
    </xf>
    <xf numFmtId="0" fontId="57" fillId="6" borderId="42" applyNumberFormat="0" applyAlignment="0" applyProtection="0">
      <alignment vertical="center"/>
    </xf>
    <xf numFmtId="0" fontId="58" fillId="7" borderId="44" applyNumberFormat="0" applyAlignment="0" applyProtection="0">
      <alignment vertical="center"/>
    </xf>
    <xf numFmtId="0" fontId="59" fillId="0" borderId="45" applyNumberFormat="0" applyFill="0" applyAlignment="0" applyProtection="0">
      <alignment vertical="center"/>
    </xf>
    <xf numFmtId="0" fontId="60" fillId="0" borderId="46" applyNumberFormat="0" applyFill="0" applyAlignment="0" applyProtection="0">
      <alignment vertical="center"/>
    </xf>
    <xf numFmtId="0" fontId="61" fillId="8" borderId="0" applyNumberFormat="0" applyBorder="0" applyAlignment="0" applyProtection="0">
      <alignment vertical="center"/>
    </xf>
    <xf numFmtId="0" fontId="62" fillId="9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64" fillId="11" borderId="0" applyNumberFormat="0" applyBorder="0" applyAlignment="0" applyProtection="0">
      <alignment vertical="center"/>
    </xf>
    <xf numFmtId="0" fontId="65" fillId="12" borderId="0" applyNumberFormat="0" applyBorder="0" applyAlignment="0" applyProtection="0">
      <alignment vertical="center"/>
    </xf>
    <xf numFmtId="0" fontId="65" fillId="13" borderId="0" applyNumberFormat="0" applyBorder="0" applyAlignment="0" applyProtection="0">
      <alignment vertical="center"/>
    </xf>
    <xf numFmtId="0" fontId="64" fillId="14" borderId="0" applyNumberFormat="0" applyBorder="0" applyAlignment="0" applyProtection="0">
      <alignment vertical="center"/>
    </xf>
    <xf numFmtId="0" fontId="64" fillId="15" borderId="0" applyNumberFormat="0" applyBorder="0" applyAlignment="0" applyProtection="0">
      <alignment vertical="center"/>
    </xf>
    <xf numFmtId="0" fontId="65" fillId="16" borderId="0" applyNumberFormat="0" applyBorder="0" applyAlignment="0" applyProtection="0">
      <alignment vertical="center"/>
    </xf>
    <xf numFmtId="0" fontId="65" fillId="17" borderId="0" applyNumberFormat="0" applyBorder="0" applyAlignment="0" applyProtection="0">
      <alignment vertical="center"/>
    </xf>
    <xf numFmtId="0" fontId="64" fillId="18" borderId="0" applyNumberFormat="0" applyBorder="0" applyAlignment="0" applyProtection="0">
      <alignment vertical="center"/>
    </xf>
    <xf numFmtId="0" fontId="64" fillId="19" borderId="0" applyNumberFormat="0" applyBorder="0" applyAlignment="0" applyProtection="0">
      <alignment vertical="center"/>
    </xf>
    <xf numFmtId="0" fontId="66" fillId="20" borderId="0" applyNumberFormat="0" applyBorder="0" applyAlignment="0" applyProtection="0"/>
    <xf numFmtId="0" fontId="65" fillId="21" borderId="0" applyNumberFormat="0" applyBorder="0" applyAlignment="0" applyProtection="0">
      <alignment vertical="center"/>
    </xf>
    <xf numFmtId="0" fontId="64" fillId="22" borderId="0" applyNumberFormat="0" applyBorder="0" applyAlignment="0" applyProtection="0">
      <alignment vertical="center"/>
    </xf>
    <xf numFmtId="0" fontId="64" fillId="23" borderId="0" applyNumberFormat="0" applyBorder="0" applyAlignment="0" applyProtection="0">
      <alignment vertical="center"/>
    </xf>
    <xf numFmtId="0" fontId="65" fillId="24" borderId="0" applyNumberFormat="0" applyBorder="0" applyAlignment="0" applyProtection="0">
      <alignment vertical="center"/>
    </xf>
    <xf numFmtId="0" fontId="65" fillId="25" borderId="0" applyNumberFormat="0" applyBorder="0" applyAlignment="0" applyProtection="0">
      <alignment vertical="center"/>
    </xf>
    <xf numFmtId="0" fontId="64" fillId="26" borderId="0" applyNumberFormat="0" applyBorder="0" applyAlignment="0" applyProtection="0">
      <alignment vertical="center"/>
    </xf>
    <xf numFmtId="0" fontId="64" fillId="27" borderId="0" applyNumberFormat="0" applyBorder="0" applyAlignment="0" applyProtection="0">
      <alignment vertical="center"/>
    </xf>
    <xf numFmtId="0" fontId="65" fillId="28" borderId="0" applyNumberFormat="0" applyBorder="0" applyAlignment="0" applyProtection="0">
      <alignment vertical="center"/>
    </xf>
    <xf numFmtId="0" fontId="65" fillId="29" borderId="0" applyNumberFormat="0" applyBorder="0" applyAlignment="0" applyProtection="0">
      <alignment vertical="center"/>
    </xf>
    <xf numFmtId="0" fontId="64" fillId="30" borderId="0" applyNumberFormat="0" applyBorder="0" applyAlignment="0" applyProtection="0">
      <alignment vertical="center"/>
    </xf>
    <xf numFmtId="0" fontId="64" fillId="31" borderId="0" applyNumberFormat="0" applyBorder="0" applyAlignment="0" applyProtection="0">
      <alignment vertical="center"/>
    </xf>
    <xf numFmtId="0" fontId="66" fillId="32" borderId="0" applyNumberFormat="0" applyBorder="0" applyAlignment="0" applyProtection="0"/>
    <xf numFmtId="0" fontId="65" fillId="33" borderId="0" applyNumberFormat="0" applyBorder="0" applyAlignment="0" applyProtection="0">
      <alignment vertical="center"/>
    </xf>
    <xf numFmtId="0" fontId="67" fillId="34" borderId="0" applyNumberFormat="0" applyBorder="0" applyAlignment="0" applyProtection="0"/>
    <xf numFmtId="0" fontId="68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40" borderId="0" applyNumberFormat="0" applyBorder="0" applyAlignment="0" applyProtection="0"/>
    <xf numFmtId="0" fontId="68" fillId="42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68" fillId="40" borderId="0" applyNumberFormat="0" applyBorder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68" fillId="43" borderId="0" applyNumberFormat="0" applyBorder="0" applyAlignment="0" applyProtection="0"/>
    <xf numFmtId="0" fontId="68" fillId="44" borderId="0" applyNumberFormat="0" applyBorder="0" applyAlignment="0" applyProtection="0"/>
    <xf numFmtId="0" fontId="68" fillId="45" borderId="0" applyNumberFormat="0" applyBorder="0" applyAlignment="0" applyProtection="0"/>
    <xf numFmtId="0" fontId="68" fillId="38" borderId="0" applyNumberFormat="0" applyBorder="0" applyAlignment="0" applyProtection="0"/>
    <xf numFmtId="0" fontId="68" fillId="43" borderId="0" applyNumberFormat="0" applyBorder="0" applyAlignment="0" applyProtection="0"/>
    <xf numFmtId="0" fontId="68" fillId="46" borderId="0" applyNumberFormat="0" applyBorder="0" applyAlignment="0" applyProtection="0"/>
    <xf numFmtId="0" fontId="68" fillId="38" borderId="0" applyNumberFormat="0" applyBorder="0" applyAlignment="0" applyProtection="0"/>
    <xf numFmtId="0" fontId="68" fillId="44" borderId="0" applyNumberFormat="0" applyBorder="0" applyAlignment="0" applyProtection="0"/>
    <xf numFmtId="0" fontId="68" fillId="4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9" fillId="48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9" borderId="0" applyNumberFormat="0" applyBorder="0" applyAlignment="0" applyProtection="0"/>
    <xf numFmtId="0" fontId="69" fillId="50" borderId="0" applyNumberFormat="0" applyBorder="0" applyAlignment="0" applyProtection="0"/>
    <xf numFmtId="0" fontId="69" fillId="51" borderId="0" applyNumberFormat="0" applyBorder="0" applyAlignment="0" applyProtection="0"/>
    <xf numFmtId="0" fontId="69" fillId="50" borderId="0" applyNumberFormat="0" applyBorder="0" applyAlignment="0" applyProtection="0"/>
    <xf numFmtId="0" fontId="67" fillId="52" borderId="0" applyNumberFormat="0" applyBorder="0" applyAlignment="0" applyProtection="0"/>
    <xf numFmtId="0" fontId="69" fillId="44" borderId="0" applyNumberFormat="0" applyBorder="0" applyAlignment="0" applyProtection="0"/>
    <xf numFmtId="0" fontId="67" fillId="53" borderId="0" applyNumberFormat="0" applyBorder="0" applyAlignment="0" applyProtection="0"/>
    <xf numFmtId="0" fontId="69" fillId="47" borderId="0" applyNumberFormat="0" applyBorder="0" applyAlignment="0" applyProtection="0"/>
    <xf numFmtId="0" fontId="67" fillId="54" borderId="0" applyNumberFormat="0" applyBorder="0" applyAlignment="0" applyProtection="0"/>
    <xf numFmtId="0" fontId="69" fillId="55" borderId="0" applyNumberFormat="0" applyBorder="0" applyAlignment="0" applyProtection="0"/>
    <xf numFmtId="0" fontId="67" fillId="56" borderId="0" applyNumberFormat="0" applyBorder="0" applyAlignment="0" applyProtection="0"/>
    <xf numFmtId="0" fontId="69" fillId="50" borderId="0" applyNumberFormat="0" applyBorder="0" applyAlignment="0" applyProtection="0"/>
    <xf numFmtId="0" fontId="67" fillId="57" borderId="0" applyNumberFormat="0" applyBorder="0" applyAlignment="0" applyProtection="0"/>
    <xf numFmtId="0" fontId="69" fillId="40" borderId="0" applyNumberFormat="0" applyBorder="0" applyAlignment="0" applyProtection="0"/>
    <xf numFmtId="0" fontId="67" fillId="34" borderId="0" applyNumberFormat="0" applyBorder="0" applyAlignment="0" applyProtection="0"/>
    <xf numFmtId="0" fontId="69" fillId="58" borderId="0" applyNumberFormat="0" applyBorder="0" applyAlignment="0" applyProtection="0"/>
    <xf numFmtId="0" fontId="69" fillId="59" borderId="0" applyNumberFormat="0" applyBorder="0" applyAlignment="0" applyProtection="0"/>
    <xf numFmtId="0" fontId="69" fillId="60" borderId="0" applyNumberFormat="0" applyBorder="0" applyAlignment="0" applyProtection="0"/>
    <xf numFmtId="0" fontId="69" fillId="49" borderId="0" applyNumberFormat="0" applyBorder="0" applyAlignment="0" applyProtection="0"/>
    <xf numFmtId="0" fontId="69" fillId="50" borderId="0" applyNumberFormat="0" applyBorder="0" applyAlignment="0" applyProtection="0"/>
    <xf numFmtId="0" fontId="69" fillId="61" borderId="0" applyNumberFormat="0" applyBorder="0" applyAlignment="0" applyProtection="0"/>
    <xf numFmtId="0" fontId="70" fillId="36" borderId="0" applyNumberFormat="0" applyBorder="0" applyAlignment="0" applyProtection="0"/>
    <xf numFmtId="0" fontId="71" fillId="39" borderId="0" applyNumberFormat="0" applyBorder="0" applyAlignment="0" applyProtection="0"/>
    <xf numFmtId="0" fontId="72" fillId="62" borderId="47" applyNumberFormat="0" applyAlignment="0" applyProtection="0"/>
    <xf numFmtId="0" fontId="72" fillId="62" borderId="47" applyNumberFormat="0" applyAlignment="0" applyProtection="0"/>
    <xf numFmtId="0" fontId="72" fillId="62" borderId="47" applyNumberFormat="0" applyAlignment="0" applyProtection="0"/>
    <xf numFmtId="0" fontId="72" fillId="62" borderId="47" applyNumberFormat="0" applyAlignment="0" applyProtection="0"/>
    <xf numFmtId="0" fontId="72" fillId="62" borderId="47" applyNumberFormat="0" applyAlignment="0" applyProtection="0"/>
    <xf numFmtId="0" fontId="72" fillId="41" borderId="47" applyNumberFormat="0" applyAlignment="0" applyProtection="0"/>
    <xf numFmtId="0" fontId="72" fillId="41" borderId="47" applyNumberFormat="0" applyAlignment="0" applyProtection="0"/>
    <xf numFmtId="0" fontId="72" fillId="41" borderId="47" applyNumberFormat="0" applyAlignment="0" applyProtection="0"/>
    <xf numFmtId="0" fontId="72" fillId="41" borderId="47" applyNumberFormat="0" applyAlignment="0" applyProtection="0"/>
    <xf numFmtId="0" fontId="72" fillId="41" borderId="47" applyNumberFormat="0" applyAlignment="0" applyProtection="0"/>
    <xf numFmtId="0" fontId="73" fillId="55" borderId="48" applyNumberFormat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3" fillId="63" borderId="48" applyNumberFormat="0" applyAlignment="0" applyProtection="0"/>
    <xf numFmtId="0" fontId="75" fillId="64" borderId="0">
      <alignment vertical="top" wrapText="1" readingOrder="1"/>
      <protection locked="0"/>
    </xf>
    <xf numFmtId="0" fontId="76" fillId="0" borderId="0" applyNumberFormat="0" applyFill="0" applyBorder="0" applyAlignment="0" applyProtection="0"/>
    <xf numFmtId="0" fontId="69" fillId="50" borderId="0" applyNumberFormat="0" applyBorder="0" applyAlignment="0" applyProtection="0"/>
    <xf numFmtId="0" fontId="69" fillId="59" borderId="0" applyNumberFormat="0" applyBorder="0" applyAlignment="0" applyProtection="0"/>
    <xf numFmtId="0" fontId="69" fillId="65" borderId="0" applyNumberFormat="0" applyBorder="0" applyAlignment="0" applyProtection="0"/>
    <xf numFmtId="0" fontId="69" fillId="66" borderId="0" applyNumberFormat="0" applyBorder="0" applyAlignment="0" applyProtection="0"/>
    <xf numFmtId="0" fontId="69" fillId="50" borderId="0" applyNumberFormat="0" applyBorder="0" applyAlignment="0" applyProtection="0"/>
    <xf numFmtId="0" fontId="69" fillId="61" borderId="0" applyNumberFormat="0" applyBorder="0" applyAlignment="0" applyProtection="0"/>
    <xf numFmtId="0" fontId="77" fillId="40" borderId="47" applyNumberFormat="0" applyAlignment="0" applyProtection="0"/>
    <xf numFmtId="0" fontId="77" fillId="40" borderId="47" applyNumberFormat="0" applyAlignment="0" applyProtection="0"/>
    <xf numFmtId="0" fontId="77" fillId="40" borderId="47" applyNumberFormat="0" applyAlignment="0" applyProtection="0"/>
    <xf numFmtId="0" fontId="77" fillId="40" borderId="47" applyNumberFormat="0" applyAlignment="0" applyProtection="0"/>
    <xf numFmtId="0" fontId="77" fillId="40" borderId="47" applyNumberFormat="0" applyAlignment="0" applyProtection="0"/>
    <xf numFmtId="0" fontId="78" fillId="0" borderId="0"/>
    <xf numFmtId="178" fontId="79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1" fillId="37" borderId="0" applyNumberFormat="0" applyBorder="0" applyAlignment="0" applyProtection="0"/>
    <xf numFmtId="0" fontId="82" fillId="0" borderId="50" applyNumberFormat="0" applyFill="0" applyAlignment="0" applyProtection="0"/>
    <xf numFmtId="0" fontId="83" fillId="0" borderId="51" applyNumberFormat="0" applyFill="0" applyAlignment="0" applyProtection="0"/>
    <xf numFmtId="0" fontId="84" fillId="0" borderId="52" applyNumberFormat="0" applyFill="0" applyAlignment="0" applyProtection="0"/>
    <xf numFmtId="0" fontId="84" fillId="0" borderId="0" applyNumberFormat="0" applyFill="0" applyBorder="0" applyAlignment="0" applyProtection="0"/>
    <xf numFmtId="0" fontId="70" fillId="36" borderId="0" applyNumberFormat="0" applyBorder="0" applyAlignment="0" applyProtection="0"/>
    <xf numFmtId="0" fontId="77" fillId="40" borderId="47" applyNumberFormat="0" applyAlignment="0" applyProtection="0"/>
    <xf numFmtId="0" fontId="77" fillId="40" borderId="47" applyNumberFormat="0" applyAlignment="0" applyProtection="0"/>
    <xf numFmtId="0" fontId="77" fillId="40" borderId="47" applyNumberFormat="0" applyAlignment="0" applyProtection="0"/>
    <xf numFmtId="0" fontId="77" fillId="40" borderId="47" applyNumberFormat="0" applyAlignment="0" applyProtection="0"/>
    <xf numFmtId="0" fontId="77" fillId="40" borderId="47" applyNumberFormat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18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181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6" fillId="42" borderId="0" applyNumberFormat="0" applyBorder="0" applyAlignment="0" applyProtection="0"/>
    <xf numFmtId="0" fontId="87" fillId="67" borderId="0" applyNumberFormat="0" applyBorder="0" applyAlignment="0" applyProtection="0"/>
    <xf numFmtId="0" fontId="12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78" fillId="0" borderId="0"/>
    <xf numFmtId="0" fontId="78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78" fillId="0" borderId="0"/>
    <xf numFmtId="0" fontId="6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85" fillId="0" borderId="0"/>
    <xf numFmtId="0" fontId="85" fillId="0" borderId="0"/>
    <xf numFmtId="0" fontId="78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88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89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42" fillId="0" borderId="0"/>
    <xf numFmtId="0" fontId="42" fillId="0" borderId="0"/>
    <xf numFmtId="0" fontId="66" fillId="0" borderId="0"/>
    <xf numFmtId="0" fontId="66" fillId="0" borderId="0"/>
    <xf numFmtId="0" fontId="78" fillId="0" borderId="0"/>
    <xf numFmtId="0" fontId="66" fillId="0" borderId="0"/>
    <xf numFmtId="0" fontId="66" fillId="0" borderId="0"/>
    <xf numFmtId="0" fontId="66" fillId="0" borderId="0"/>
    <xf numFmtId="0" fontId="85" fillId="0" borderId="0"/>
    <xf numFmtId="0" fontId="78" fillId="0" borderId="0"/>
    <xf numFmtId="0" fontId="38" fillId="0" borderId="0"/>
    <xf numFmtId="0" fontId="85" fillId="0" borderId="0"/>
    <xf numFmtId="0" fontId="85" fillId="0" borderId="0"/>
    <xf numFmtId="0" fontId="85" fillId="0" borderId="0"/>
    <xf numFmtId="0" fontId="78" fillId="0" borderId="0"/>
    <xf numFmtId="0" fontId="66" fillId="0" borderId="0"/>
    <xf numFmtId="0" fontId="78" fillId="0" borderId="0"/>
    <xf numFmtId="0" fontId="85" fillId="0" borderId="0"/>
    <xf numFmtId="0" fontId="78" fillId="0" borderId="0"/>
    <xf numFmtId="0" fontId="85" fillId="0" borderId="0"/>
    <xf numFmtId="0" fontId="78" fillId="0" borderId="0"/>
    <xf numFmtId="0" fontId="85" fillId="0" borderId="0"/>
    <xf numFmtId="0" fontId="85" fillId="0" borderId="0"/>
    <xf numFmtId="0" fontId="78" fillId="0" borderId="0"/>
    <xf numFmtId="0" fontId="78" fillId="0" borderId="0"/>
    <xf numFmtId="0" fontId="38" fillId="0" borderId="0"/>
    <xf numFmtId="0" fontId="68" fillId="0" borderId="0"/>
    <xf numFmtId="0" fontId="68" fillId="0" borderId="0"/>
    <xf numFmtId="0" fontId="78" fillId="0" borderId="0"/>
    <xf numFmtId="0" fontId="78" fillId="42" borderId="53" applyNumberFormat="0" applyFont="0" applyAlignment="0" applyProtection="0"/>
    <xf numFmtId="0" fontId="78" fillId="42" borderId="53" applyNumberFormat="0" applyFont="0" applyAlignment="0" applyProtection="0"/>
    <xf numFmtId="0" fontId="78" fillId="42" borderId="53" applyNumberFormat="0" applyFont="0" applyAlignment="0" applyProtection="0"/>
    <xf numFmtId="0" fontId="78" fillId="42" borderId="53" applyNumberFormat="0" applyFont="0" applyAlignment="0" applyProtection="0"/>
    <xf numFmtId="0" fontId="78" fillId="42" borderId="53" applyNumberFormat="0" applyFont="0" applyAlignment="0" applyProtection="0"/>
    <xf numFmtId="0" fontId="66" fillId="68" borderId="39" applyNumberFormat="0" applyFont="0" applyAlignment="0" applyProtection="0"/>
    <xf numFmtId="0" fontId="68" fillId="69" borderId="54" applyNumberFormat="0" applyFont="0" applyAlignment="0" applyProtection="0"/>
    <xf numFmtId="0" fontId="68" fillId="69" borderId="54" applyNumberFormat="0" applyFont="0" applyAlignment="0" applyProtection="0"/>
    <xf numFmtId="0" fontId="68" fillId="69" borderId="54" applyNumberFormat="0" applyFont="0" applyAlignment="0" applyProtection="0"/>
    <xf numFmtId="0" fontId="68" fillId="69" borderId="54" applyNumberFormat="0" applyFont="0" applyAlignment="0" applyProtection="0"/>
    <xf numFmtId="0" fontId="68" fillId="69" borderId="54" applyNumberFormat="0" applyFont="0" applyAlignment="0" applyProtection="0"/>
    <xf numFmtId="0" fontId="90" fillId="62" borderId="55" applyNumberFormat="0" applyAlignment="0" applyProtection="0"/>
    <xf numFmtId="0" fontId="90" fillId="62" borderId="55" applyNumberFormat="0" applyAlignment="0" applyProtection="0"/>
    <xf numFmtId="0" fontId="90" fillId="62" borderId="55" applyNumberFormat="0" applyAlignment="0" applyProtection="0"/>
    <xf numFmtId="0" fontId="90" fillId="62" borderId="55" applyNumberFormat="0" applyAlignment="0" applyProtection="0"/>
    <xf numFmtId="0" fontId="90" fillId="62" borderId="55" applyNumberFormat="0" applyAlignment="0" applyProtection="0"/>
    <xf numFmtId="0" fontId="90" fillId="41" borderId="55" applyNumberFormat="0" applyAlignment="0" applyProtection="0"/>
    <xf numFmtId="0" fontId="90" fillId="41" borderId="55" applyNumberFormat="0" applyAlignment="0" applyProtection="0"/>
    <xf numFmtId="0" fontId="90" fillId="41" borderId="55" applyNumberFormat="0" applyAlignment="0" applyProtection="0"/>
    <xf numFmtId="0" fontId="90" fillId="41" borderId="55" applyNumberFormat="0" applyAlignment="0" applyProtection="0"/>
    <xf numFmtId="0" fontId="90" fillId="41" borderId="55" applyNumberFormat="0" applyAlignment="0" applyProtection="0"/>
    <xf numFmtId="0" fontId="91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56" applyNumberFormat="0" applyFill="0" applyAlignment="0" applyProtection="0"/>
    <xf numFmtId="0" fontId="94" fillId="0" borderId="57" applyNumberFormat="0" applyFill="0" applyAlignment="0" applyProtection="0"/>
    <xf numFmtId="0" fontId="76" fillId="0" borderId="58" applyNumberFormat="0" applyFill="0" applyAlignment="0" applyProtection="0"/>
    <xf numFmtId="0" fontId="95" fillId="0" borderId="59" applyNumberFormat="0" applyFill="0" applyAlignment="0" applyProtection="0"/>
    <xf numFmtId="0" fontId="95" fillId="0" borderId="59" applyNumberFormat="0" applyFill="0" applyAlignment="0" applyProtection="0"/>
    <xf numFmtId="0" fontId="95" fillId="0" borderId="59" applyNumberFormat="0" applyFill="0" applyAlignment="0" applyProtection="0"/>
    <xf numFmtId="0" fontId="95" fillId="0" borderId="59" applyNumberFormat="0" applyFill="0" applyAlignment="0" applyProtection="0"/>
    <xf numFmtId="0" fontId="95" fillId="0" borderId="59" applyNumberFormat="0" applyFill="0" applyAlignment="0" applyProtection="0"/>
    <xf numFmtId="0" fontId="91" fillId="0" borderId="0" applyNumberFormat="0" applyFill="0" applyBorder="0" applyAlignment="0" applyProtection="0"/>
  </cellStyleXfs>
  <cellXfs count="601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2" borderId="2" xfId="0" applyFont="1" applyFill="1" applyBorder="1"/>
    <xf numFmtId="0" fontId="3" fillId="2" borderId="1" xfId="0" applyFont="1" applyFill="1" applyBorder="1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 applyAlignment="1">
      <alignment horizontal="left" wrapText="1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textRotation="90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textRotation="90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6" fillId="2" borderId="9" xfId="194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3" fontId="6" fillId="2" borderId="10" xfId="0" applyNumberFormat="1" applyFont="1" applyFill="1" applyBorder="1" applyAlignment="1">
      <alignment vertical="center"/>
    </xf>
    <xf numFmtId="3" fontId="6" fillId="2" borderId="11" xfId="0" applyNumberFormat="1" applyFont="1" applyFill="1" applyBorder="1" applyAlignment="1">
      <alignment vertical="center"/>
    </xf>
    <xf numFmtId="0" fontId="7" fillId="2" borderId="0" xfId="0" applyFont="1" applyFill="1"/>
    <xf numFmtId="0" fontId="6" fillId="2" borderId="12" xfId="194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/>
    </xf>
    <xf numFmtId="3" fontId="6" fillId="2" borderId="10" xfId="0" applyNumberFormat="1" applyFont="1" applyFill="1" applyBorder="1" applyAlignment="1">
      <alignment horizontal="right" vertical="center"/>
    </xf>
    <xf numFmtId="3" fontId="6" fillId="2" borderId="11" xfId="0" applyNumberFormat="1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right"/>
    </xf>
    <xf numFmtId="0" fontId="5" fillId="2" borderId="15" xfId="0" applyFont="1" applyFill="1" applyBorder="1" applyAlignment="1">
      <alignment horizontal="right" vertical="center"/>
    </xf>
    <xf numFmtId="0" fontId="5" fillId="2" borderId="16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right"/>
    </xf>
    <xf numFmtId="0" fontId="5" fillId="2" borderId="10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right"/>
    </xf>
    <xf numFmtId="0" fontId="5" fillId="2" borderId="13" xfId="0" applyFont="1" applyFill="1" applyBorder="1" applyAlignment="1">
      <alignment horizontal="right" vertical="center"/>
    </xf>
    <xf numFmtId="0" fontId="5" fillId="2" borderId="17" xfId="0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7" fillId="2" borderId="14" xfId="194" applyFont="1" applyFill="1" applyBorder="1" applyAlignment="1">
      <alignment horizontal="left" vertical="center"/>
    </xf>
    <xf numFmtId="0" fontId="7" fillId="2" borderId="9" xfId="194" applyFont="1" applyFill="1" applyBorder="1" applyAlignment="1">
      <alignment horizontal="left" vertical="center"/>
    </xf>
    <xf numFmtId="0" fontId="7" fillId="2" borderId="12" xfId="194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right" vertical="center"/>
    </xf>
    <xf numFmtId="0" fontId="5" fillId="2" borderId="18" xfId="0" applyFont="1" applyFill="1" applyBorder="1" applyAlignment="1">
      <alignment horizontal="left" vertical="center"/>
    </xf>
    <xf numFmtId="0" fontId="5" fillId="2" borderId="19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right"/>
    </xf>
    <xf numFmtId="0" fontId="5" fillId="2" borderId="19" xfId="0" applyFont="1" applyFill="1" applyBorder="1" applyAlignment="1">
      <alignment horizontal="right" vertical="center"/>
    </xf>
    <xf numFmtId="0" fontId="5" fillId="2" borderId="20" xfId="0" applyFont="1" applyFill="1" applyBorder="1" applyAlignment="1">
      <alignment horizontal="right" vertical="center"/>
    </xf>
    <xf numFmtId="0" fontId="7" fillId="2" borderId="0" xfId="175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8" fillId="2" borderId="0" xfId="0" applyFont="1" applyFill="1"/>
    <xf numFmtId="0" fontId="9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9" fillId="2" borderId="9" xfId="194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3" fontId="9" fillId="2" borderId="10" xfId="0" applyNumberFormat="1" applyFont="1" applyFill="1" applyBorder="1" applyAlignment="1">
      <alignment vertical="center"/>
    </xf>
    <xf numFmtId="3" fontId="9" fillId="2" borderId="11" xfId="0" applyNumberFormat="1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9" fillId="2" borderId="12" xfId="194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16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right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horizontal="righ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horizontal="right" vertical="center"/>
    </xf>
    <xf numFmtId="0" fontId="1" fillId="2" borderId="14" xfId="194" applyFont="1" applyFill="1" applyBorder="1" applyAlignment="1">
      <alignment horizontal="left" vertical="center"/>
    </xf>
    <xf numFmtId="0" fontId="1" fillId="2" borderId="9" xfId="194" applyFont="1" applyFill="1" applyBorder="1" applyAlignment="1">
      <alignment horizontal="left" vertical="center"/>
    </xf>
    <xf numFmtId="0" fontId="1" fillId="2" borderId="12" xfId="194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right" vertical="center"/>
    </xf>
    <xf numFmtId="0" fontId="1" fillId="2" borderId="20" xfId="0" applyFont="1" applyFill="1" applyBorder="1" applyAlignment="1">
      <alignment horizontal="right" vertical="center"/>
    </xf>
    <xf numFmtId="0" fontId="11" fillId="2" borderId="0" xfId="175" applyFont="1" applyFill="1" applyAlignment="1">
      <alignment vertical="top"/>
    </xf>
    <xf numFmtId="0" fontId="1" fillId="2" borderId="0" xfId="0" applyFont="1" applyFill="1" applyAlignment="1">
      <alignment horizontal="center"/>
    </xf>
    <xf numFmtId="0" fontId="12" fillId="2" borderId="0" xfId="0" applyFont="1" applyFill="1" applyAlignment="1">
      <alignment vertical="top"/>
    </xf>
    <xf numFmtId="0" fontId="1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22" xfId="0" applyFont="1" applyFill="1" applyBorder="1"/>
    <xf numFmtId="0" fontId="9" fillId="2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textRotation="90"/>
    </xf>
    <xf numFmtId="0" fontId="1" fillId="2" borderId="7" xfId="194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wrapText="1"/>
    </xf>
    <xf numFmtId="0" fontId="10" fillId="2" borderId="0" xfId="194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  <xf numFmtId="3" fontId="10" fillId="2" borderId="0" xfId="0" applyNumberFormat="1" applyFont="1" applyFill="1" applyAlignment="1">
      <alignment horizontal="center" vertical="top"/>
    </xf>
    <xf numFmtId="3" fontId="9" fillId="2" borderId="10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10" fillId="2" borderId="0" xfId="0" applyFont="1" applyFill="1"/>
    <xf numFmtId="0" fontId="1" fillId="2" borderId="14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8" fillId="2" borderId="0" xfId="194" applyFont="1" applyFill="1" applyAlignment="1">
      <alignment horizontal="left" vertical="center"/>
    </xf>
    <xf numFmtId="0" fontId="13" fillId="2" borderId="0" xfId="0" applyFont="1" applyFill="1"/>
    <xf numFmtId="0" fontId="14" fillId="2" borderId="0" xfId="0" applyFont="1" applyFill="1" applyAlignment="1">
      <alignment horizontal="left" wrapText="1"/>
    </xf>
    <xf numFmtId="0" fontId="15" fillId="2" borderId="0" xfId="0" applyFont="1" applyFill="1"/>
    <xf numFmtId="0" fontId="16" fillId="2" borderId="23" xfId="0" applyFont="1" applyFill="1" applyBorder="1" applyAlignment="1">
      <alignment horizontal="center" vertical="center" wrapText="1"/>
    </xf>
    <xf numFmtId="0" fontId="16" fillId="2" borderId="3" xfId="48" applyFont="1" applyFill="1" applyBorder="1" applyAlignment="1">
      <alignment horizontal="center"/>
    </xf>
    <xf numFmtId="0" fontId="16" fillId="2" borderId="4" xfId="48" applyFont="1" applyFill="1" applyBorder="1" applyAlignment="1">
      <alignment horizontal="center"/>
    </xf>
    <xf numFmtId="0" fontId="16" fillId="2" borderId="5" xfId="48" applyFont="1" applyFill="1" applyBorder="1" applyAlignment="1">
      <alignment horizontal="center"/>
    </xf>
    <xf numFmtId="0" fontId="16" fillId="2" borderId="9" xfId="0" applyFont="1" applyFill="1" applyBorder="1" applyAlignment="1">
      <alignment horizontal="center" vertical="center" wrapText="1"/>
    </xf>
    <xf numFmtId="0" fontId="16" fillId="2" borderId="7" xfId="48" applyFont="1" applyFill="1" applyBorder="1" applyAlignment="1">
      <alignment horizontal="center"/>
    </xf>
    <xf numFmtId="0" fontId="16" fillId="2" borderId="24" xfId="48" applyFont="1" applyFill="1" applyBorder="1" applyAlignment="1">
      <alignment horizontal="center"/>
    </xf>
    <xf numFmtId="0" fontId="16" fillId="2" borderId="6" xfId="48" applyFont="1" applyFill="1" applyBorder="1" applyAlignment="1">
      <alignment horizontal="center"/>
    </xf>
    <xf numFmtId="0" fontId="16" fillId="2" borderId="8" xfId="48" applyFont="1" applyFill="1" applyBorder="1" applyAlignment="1">
      <alignment horizontal="center"/>
    </xf>
    <xf numFmtId="0" fontId="16" fillId="2" borderId="7" xfId="48" applyFont="1" applyFill="1" applyBorder="1" applyAlignment="1">
      <alignment horizontal="center" vertical="center" wrapText="1"/>
    </xf>
    <xf numFmtId="0" fontId="16" fillId="2" borderId="25" xfId="48" applyFont="1" applyFill="1" applyBorder="1" applyAlignment="1">
      <alignment horizontal="center"/>
    </xf>
    <xf numFmtId="0" fontId="16" fillId="2" borderId="26" xfId="48" applyFont="1" applyFill="1" applyBorder="1" applyAlignment="1">
      <alignment horizontal="center"/>
    </xf>
    <xf numFmtId="0" fontId="16" fillId="2" borderId="6" xfId="48" applyFont="1" applyFill="1" applyBorder="1" applyAlignment="1">
      <alignment horizontal="center" vertical="center" wrapText="1"/>
    </xf>
    <xf numFmtId="0" fontId="17" fillId="2" borderId="0" xfId="0" applyFont="1" applyFill="1"/>
    <xf numFmtId="0" fontId="16" fillId="2" borderId="12" xfId="0" applyFont="1" applyFill="1" applyBorder="1" applyAlignment="1">
      <alignment horizontal="center" vertical="center" wrapText="1"/>
    </xf>
    <xf numFmtId="0" fontId="18" fillId="2" borderId="0" xfId="0" applyFont="1" applyFill="1"/>
    <xf numFmtId="0" fontId="14" fillId="2" borderId="0" xfId="0" applyFont="1" applyFill="1" applyAlignment="1">
      <alignment horizontal="center"/>
    </xf>
    <xf numFmtId="3" fontId="14" fillId="2" borderId="11" xfId="0" applyNumberFormat="1" applyFont="1" applyFill="1" applyBorder="1" applyAlignment="1">
      <alignment vertical="center"/>
    </xf>
    <xf numFmtId="2" fontId="14" fillId="2" borderId="10" xfId="0" applyNumberFormat="1" applyFont="1" applyFill="1" applyBorder="1" applyAlignment="1">
      <alignment vertical="center"/>
    </xf>
    <xf numFmtId="179" fontId="14" fillId="2" borderId="10" xfId="0" applyNumberFormat="1" applyFont="1" applyFill="1" applyBorder="1" applyAlignment="1">
      <alignment vertical="center"/>
    </xf>
    <xf numFmtId="179" fontId="14" fillId="2" borderId="27" xfId="0" applyNumberFormat="1" applyFont="1" applyFill="1" applyBorder="1" applyAlignment="1">
      <alignment vertical="center"/>
    </xf>
    <xf numFmtId="3" fontId="14" fillId="2" borderId="28" xfId="0" applyNumberFormat="1" applyFont="1" applyFill="1" applyBorder="1" applyAlignment="1">
      <alignment vertical="center"/>
    </xf>
    <xf numFmtId="1" fontId="14" fillId="2" borderId="10" xfId="0" applyNumberFormat="1" applyFont="1" applyFill="1" applyBorder="1" applyAlignment="1">
      <alignment vertical="center"/>
    </xf>
    <xf numFmtId="179" fontId="14" fillId="2" borderId="11" xfId="0" applyNumberFormat="1" applyFont="1" applyFill="1" applyBorder="1" applyAlignment="1">
      <alignment vertical="center"/>
    </xf>
    <xf numFmtId="3" fontId="19" fillId="2" borderId="0" xfId="0" applyNumberFormat="1" applyFont="1" applyFill="1"/>
    <xf numFmtId="0" fontId="16" fillId="2" borderId="0" xfId="0" applyFont="1" applyFill="1" applyAlignment="1">
      <alignment horizontal="left" vertical="center" wrapText="1"/>
    </xf>
    <xf numFmtId="0" fontId="15" fillId="2" borderId="11" xfId="0" applyFont="1" applyFill="1" applyBorder="1" applyAlignment="1">
      <alignment horizontal="right" vertical="center"/>
    </xf>
    <xf numFmtId="2" fontId="15" fillId="2" borderId="10" xfId="0" applyNumberFormat="1" applyFont="1" applyFill="1" applyBorder="1" applyAlignment="1">
      <alignment horizontal="right" vertical="center"/>
    </xf>
    <xf numFmtId="179" fontId="15" fillId="2" borderId="10" xfId="0" applyNumberFormat="1" applyFont="1" applyFill="1" applyBorder="1" applyAlignment="1">
      <alignment horizontal="right" vertical="center"/>
    </xf>
    <xf numFmtId="179" fontId="15" fillId="2" borderId="27" xfId="0" applyNumberFormat="1" applyFont="1" applyFill="1" applyBorder="1" applyAlignment="1">
      <alignment horizontal="right" vertical="center"/>
    </xf>
    <xf numFmtId="0" fontId="15" fillId="2" borderId="28" xfId="0" applyFont="1" applyFill="1" applyBorder="1" applyAlignment="1">
      <alignment horizontal="right" vertical="center"/>
    </xf>
    <xf numFmtId="1" fontId="15" fillId="2" borderId="10" xfId="0" applyNumberFormat="1" applyFont="1" applyFill="1" applyBorder="1" applyAlignment="1">
      <alignment horizontal="right" vertical="center"/>
    </xf>
    <xf numFmtId="179" fontId="15" fillId="2" borderId="11" xfId="0" applyNumberFormat="1" applyFont="1" applyFill="1" applyBorder="1" applyAlignment="1">
      <alignment horizontal="right" vertical="center"/>
    </xf>
    <xf numFmtId="0" fontId="16" fillId="2" borderId="0" xfId="46" applyFont="1" applyFill="1" applyBorder="1" applyAlignment="1">
      <alignment horizontal="left" vertical="center" wrapText="1"/>
    </xf>
    <xf numFmtId="0" fontId="20" fillId="2" borderId="0" xfId="0" applyFont="1" applyFill="1"/>
    <xf numFmtId="0" fontId="21" fillId="2" borderId="0" xfId="0" applyFont="1" applyFill="1"/>
    <xf numFmtId="0" fontId="15" fillId="2" borderId="19" xfId="0" applyFont="1" applyFill="1" applyBorder="1" applyAlignment="1">
      <alignment wrapText="1"/>
    </xf>
    <xf numFmtId="0" fontId="15" fillId="2" borderId="20" xfId="0" applyFont="1" applyFill="1" applyBorder="1" applyAlignment="1">
      <alignment horizontal="right" vertical="center"/>
    </xf>
    <xf numFmtId="2" fontId="15" fillId="2" borderId="19" xfId="0" applyNumberFormat="1" applyFont="1" applyFill="1" applyBorder="1" applyAlignment="1">
      <alignment horizontal="right" vertical="center"/>
    </xf>
    <xf numFmtId="179" fontId="15" fillId="2" borderId="19" xfId="0" applyNumberFormat="1" applyFont="1" applyFill="1" applyBorder="1" applyAlignment="1">
      <alignment horizontal="right" vertical="center"/>
    </xf>
    <xf numFmtId="179" fontId="15" fillId="2" borderId="29" xfId="0" applyNumberFormat="1" applyFont="1" applyFill="1" applyBorder="1" applyAlignment="1">
      <alignment horizontal="right" vertical="center"/>
    </xf>
    <xf numFmtId="0" fontId="15" fillId="2" borderId="30" xfId="0" applyFont="1" applyFill="1" applyBorder="1" applyAlignment="1">
      <alignment horizontal="right" vertical="center"/>
    </xf>
    <xf numFmtId="1" fontId="15" fillId="2" borderId="19" xfId="0" applyNumberFormat="1" applyFont="1" applyFill="1" applyBorder="1" applyAlignment="1">
      <alignment horizontal="right" vertical="center"/>
    </xf>
    <xf numFmtId="0" fontId="22" fillId="2" borderId="0" xfId="175" applyFont="1" applyFill="1" applyAlignment="1">
      <alignment vertical="top"/>
    </xf>
    <xf numFmtId="0" fontId="15" fillId="2" borderId="31" xfId="0" applyFont="1" applyFill="1" applyBorder="1"/>
    <xf numFmtId="0" fontId="23" fillId="2" borderId="0" xfId="0" applyFont="1" applyFill="1" applyAlignment="1">
      <alignment vertical="top"/>
    </xf>
    <xf numFmtId="0" fontId="14" fillId="2" borderId="0" xfId="0" applyFont="1" applyFill="1"/>
    <xf numFmtId="0" fontId="24" fillId="2" borderId="0" xfId="0" applyFont="1" applyFill="1"/>
    <xf numFmtId="0" fontId="16" fillId="2" borderId="0" xfId="0" applyFont="1" applyFill="1"/>
    <xf numFmtId="0" fontId="25" fillId="2" borderId="0" xfId="0" applyFont="1" applyFill="1" applyAlignment="1">
      <alignment horizontal="right"/>
    </xf>
    <xf numFmtId="0" fontId="25" fillId="2" borderId="0" xfId="0" applyFont="1" applyFill="1"/>
    <xf numFmtId="0" fontId="2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/>
    </xf>
    <xf numFmtId="0" fontId="16" fillId="2" borderId="0" xfId="0" applyFont="1" applyFill="1" applyAlignment="1">
      <alignment horizontal="centerContinuous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right" vertical="center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4" fillId="2" borderId="14" xfId="0" applyFont="1" applyFill="1" applyBorder="1"/>
    <xf numFmtId="0" fontId="14" fillId="2" borderId="15" xfId="0" applyFont="1" applyFill="1" applyBorder="1"/>
    <xf numFmtId="179" fontId="14" fillId="2" borderId="15" xfId="0" applyNumberFormat="1" applyFont="1" applyFill="1" applyBorder="1"/>
    <xf numFmtId="179" fontId="14" fillId="2" borderId="15" xfId="0" applyNumberFormat="1" applyFont="1" applyFill="1" applyBorder="1" applyAlignment="1">
      <alignment horizontal="right" vertical="center"/>
    </xf>
    <xf numFmtId="2" fontId="14" fillId="2" borderId="15" xfId="0" applyNumberFormat="1" applyFont="1" applyFill="1" applyBorder="1"/>
    <xf numFmtId="2" fontId="14" fillId="2" borderId="16" xfId="0" applyNumberFormat="1" applyFont="1" applyFill="1" applyBorder="1"/>
    <xf numFmtId="1" fontId="27" fillId="2" borderId="0" xfId="0" applyNumberFormat="1" applyFont="1" applyFill="1" applyAlignment="1">
      <alignment horizontal="right"/>
    </xf>
    <xf numFmtId="0" fontId="27" fillId="2" borderId="0" xfId="0" applyFont="1" applyFill="1" applyAlignment="1">
      <alignment horizontal="right"/>
    </xf>
    <xf numFmtId="0" fontId="27" fillId="2" borderId="0" xfId="0" applyFont="1" applyFill="1"/>
    <xf numFmtId="0" fontId="14" fillId="2" borderId="0" xfId="0" applyFont="1" applyFill="1" applyAlignment="1">
      <alignment horizontal="right"/>
    </xf>
    <xf numFmtId="0" fontId="15" fillId="2" borderId="9" xfId="0" applyFont="1" applyFill="1" applyBorder="1"/>
    <xf numFmtId="0" fontId="15" fillId="2" borderId="10" xfId="0" applyFont="1" applyFill="1" applyBorder="1"/>
    <xf numFmtId="179" fontId="15" fillId="2" borderId="10" xfId="0" applyNumberFormat="1" applyFont="1" applyFill="1" applyBorder="1"/>
    <xf numFmtId="0" fontId="15" fillId="2" borderId="10" xfId="0" applyFont="1" applyFill="1" applyBorder="1" applyAlignment="1">
      <alignment horizontal="right" vertical="center"/>
    </xf>
    <xf numFmtId="2" fontId="15" fillId="2" borderId="10" xfId="0" applyNumberFormat="1" applyFont="1" applyFill="1" applyBorder="1"/>
    <xf numFmtId="2" fontId="15" fillId="2" borderId="11" xfId="0" applyNumberFormat="1" applyFont="1" applyFill="1" applyBorder="1"/>
    <xf numFmtId="1" fontId="25" fillId="2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right"/>
    </xf>
    <xf numFmtId="0" fontId="15" fillId="2" borderId="18" xfId="0" applyFont="1" applyFill="1" applyBorder="1"/>
    <xf numFmtId="0" fontId="15" fillId="2" borderId="19" xfId="0" applyFont="1" applyFill="1" applyBorder="1"/>
    <xf numFmtId="179" fontId="15" fillId="2" borderId="19" xfId="0" applyNumberFormat="1" applyFont="1" applyFill="1" applyBorder="1"/>
    <xf numFmtId="0" fontId="15" fillId="2" borderId="19" xfId="0" applyFont="1" applyFill="1" applyBorder="1" applyAlignment="1">
      <alignment horizontal="right" vertical="center"/>
    </xf>
    <xf numFmtId="2" fontId="15" fillId="2" borderId="19" xfId="0" applyNumberFormat="1" applyFont="1" applyFill="1" applyBorder="1"/>
    <xf numFmtId="2" fontId="15" fillId="2" borderId="20" xfId="0" applyNumberFormat="1" applyFont="1" applyFill="1" applyBorder="1"/>
    <xf numFmtId="3" fontId="25" fillId="2" borderId="0" xfId="248" applyNumberFormat="1" applyFont="1" applyFill="1" applyAlignment="1">
      <alignment horizontal="right"/>
    </xf>
    <xf numFmtId="0" fontId="22" fillId="2" borderId="0" xfId="175" applyFont="1" applyFill="1" applyAlignment="1">
      <alignment horizontal="left" vertical="center" wrapText="1"/>
    </xf>
    <xf numFmtId="0" fontId="28" fillId="2" borderId="0" xfId="0" applyFont="1" applyFill="1" applyAlignment="1">
      <alignment vertical="center"/>
    </xf>
    <xf numFmtId="3" fontId="29" fillId="2" borderId="0" xfId="0" applyNumberFormat="1" applyFont="1" applyFill="1" applyAlignment="1">
      <alignment horizontal="center" vertical="center"/>
    </xf>
    <xf numFmtId="0" fontId="23" fillId="2" borderId="0" xfId="0" applyFont="1" applyFill="1" applyAlignment="1">
      <alignment vertical="center"/>
    </xf>
    <xf numFmtId="3" fontId="25" fillId="2" borderId="0" xfId="0" applyNumberFormat="1" applyFont="1" applyFill="1" applyAlignment="1">
      <alignment horizontal="right" vertical="center"/>
    </xf>
    <xf numFmtId="3" fontId="25" fillId="2" borderId="0" xfId="0" applyNumberFormat="1" applyFont="1" applyFill="1" applyAlignment="1">
      <alignment horizontal="right"/>
    </xf>
    <xf numFmtId="3" fontId="25" fillId="2" borderId="0" xfId="251" applyNumberFormat="1" applyFont="1" applyFill="1" applyAlignment="1">
      <alignment horizontal="right"/>
    </xf>
    <xf numFmtId="0" fontId="16" fillId="2" borderId="9" xfId="233" applyFont="1" applyFill="1" applyBorder="1" applyAlignment="1">
      <alignment horizontal="left"/>
    </xf>
    <xf numFmtId="3" fontId="30" fillId="2" borderId="10" xfId="250" applyNumberFormat="1" applyFont="1" applyFill="1" applyBorder="1" applyAlignment="1">
      <alignment horizontal="right"/>
    </xf>
    <xf numFmtId="3" fontId="25" fillId="2" borderId="0" xfId="250" applyNumberFormat="1" applyFont="1" applyFill="1" applyAlignment="1">
      <alignment horizontal="right"/>
    </xf>
    <xf numFmtId="0" fontId="25" fillId="2" borderId="0" xfId="185" applyFont="1" applyFill="1" applyAlignment="1">
      <alignment horizontal="right" vertical="center"/>
    </xf>
    <xf numFmtId="0" fontId="16" fillId="2" borderId="0" xfId="175" applyFont="1" applyFill="1" applyAlignment="1">
      <alignment horizontal="left" vertical="top" wrapText="1"/>
    </xf>
    <xf numFmtId="3" fontId="16" fillId="2" borderId="0" xfId="0" applyNumberFormat="1" applyFont="1" applyFill="1"/>
    <xf numFmtId="3" fontId="16" fillId="2" borderId="0" xfId="175" applyNumberFormat="1" applyFont="1" applyFill="1" applyAlignment="1">
      <alignment horizontal="left" vertical="top" wrapText="1"/>
    </xf>
    <xf numFmtId="0" fontId="16" fillId="2" borderId="0" xfId="0" applyFont="1" applyFill="1" applyAlignment="1">
      <alignment horizontal="right"/>
    </xf>
    <xf numFmtId="3" fontId="16" fillId="2" borderId="0" xfId="0" applyNumberFormat="1" applyFont="1" applyFill="1" applyAlignment="1">
      <alignment horizontal="right" vertical="center"/>
    </xf>
    <xf numFmtId="3" fontId="16" fillId="2" borderId="0" xfId="0" applyNumberFormat="1" applyFont="1" applyFill="1" applyAlignment="1">
      <alignment horizontal="right"/>
    </xf>
    <xf numFmtId="3" fontId="16" fillId="2" borderId="0" xfId="251" applyNumberFormat="1" applyFont="1" applyFill="1" applyAlignment="1">
      <alignment horizontal="right"/>
    </xf>
    <xf numFmtId="0" fontId="16" fillId="2" borderId="0" xfId="0" applyFont="1" applyFill="1" applyAlignment="1">
      <alignment horizontal="center"/>
    </xf>
    <xf numFmtId="3" fontId="16" fillId="2" borderId="0" xfId="248" applyNumberFormat="1" applyFont="1" applyFill="1"/>
    <xf numFmtId="0" fontId="26" fillId="2" borderId="0" xfId="0" applyFont="1" applyFill="1"/>
    <xf numFmtId="3" fontId="24" fillId="2" borderId="0" xfId="0" applyNumberFormat="1" applyFont="1" applyFill="1"/>
    <xf numFmtId="3" fontId="16" fillId="2" borderId="0" xfId="251" applyNumberFormat="1" applyFont="1" applyFill="1" applyAlignment="1">
      <alignment horizontal="center"/>
    </xf>
    <xf numFmtId="3" fontId="16" fillId="2" borderId="0" xfId="250" applyNumberFormat="1" applyFont="1" applyFill="1" applyAlignment="1">
      <alignment horizontal="right"/>
    </xf>
    <xf numFmtId="3" fontId="24" fillId="2" borderId="0" xfId="250" applyNumberFormat="1" applyFont="1" applyFill="1" applyAlignment="1">
      <alignment horizontal="right"/>
    </xf>
    <xf numFmtId="1" fontId="16" fillId="2" borderId="0" xfId="0" applyNumberFormat="1" applyFont="1" applyFill="1"/>
    <xf numFmtId="0" fontId="25" fillId="2" borderId="0" xfId="185" applyFont="1" applyFill="1" applyAlignment="1">
      <alignment horizontal="right"/>
    </xf>
    <xf numFmtId="3" fontId="25" fillId="2" borderId="0" xfId="185" applyNumberFormat="1" applyFont="1" applyFill="1" applyAlignment="1">
      <alignment horizontal="right"/>
    </xf>
    <xf numFmtId="3" fontId="16" fillId="2" borderId="10" xfId="250" applyNumberFormat="1" applyFont="1" applyFill="1" applyBorder="1" applyAlignment="1">
      <alignment horizontal="right"/>
    </xf>
    <xf numFmtId="0" fontId="26" fillId="2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right" vertical="center"/>
    </xf>
    <xf numFmtId="0" fontId="31" fillId="2" borderId="15" xfId="0" applyFont="1" applyFill="1" applyBorder="1" applyAlignment="1">
      <alignment horizontal="right" vertical="center"/>
    </xf>
    <xf numFmtId="0" fontId="31" fillId="2" borderId="16" xfId="0" applyFont="1" applyFill="1" applyBorder="1" applyAlignment="1">
      <alignment horizontal="right" vertical="center"/>
    </xf>
    <xf numFmtId="0" fontId="31" fillId="2" borderId="10" xfId="0" applyFont="1" applyFill="1" applyBorder="1" applyAlignment="1">
      <alignment horizontal="right" vertical="center"/>
    </xf>
    <xf numFmtId="0" fontId="31" fillId="2" borderId="11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right" vertical="center"/>
    </xf>
    <xf numFmtId="0" fontId="32" fillId="2" borderId="15" xfId="0" applyFont="1" applyFill="1" applyBorder="1" applyAlignment="1">
      <alignment horizontal="right" vertical="center"/>
    </xf>
    <xf numFmtId="0" fontId="32" fillId="2" borderId="16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right" vertical="center"/>
    </xf>
    <xf numFmtId="0" fontId="32" fillId="2" borderId="10" xfId="0" applyFont="1" applyFill="1" applyBorder="1" applyAlignment="1">
      <alignment horizontal="right" vertical="center"/>
    </xf>
    <xf numFmtId="0" fontId="32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right" vertical="center"/>
    </xf>
    <xf numFmtId="0" fontId="32" fillId="2" borderId="13" xfId="0" applyFont="1" applyFill="1" applyBorder="1" applyAlignment="1">
      <alignment horizontal="right" vertical="center"/>
    </xf>
    <xf numFmtId="0" fontId="32" fillId="2" borderId="17" xfId="0" applyFont="1" applyFill="1" applyBorder="1" applyAlignment="1">
      <alignment horizontal="right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center" vertical="center"/>
    </xf>
    <xf numFmtId="0" fontId="32" fillId="2" borderId="19" xfId="0" applyFont="1" applyFill="1" applyBorder="1" applyAlignment="1">
      <alignment horizontal="right" vertical="center"/>
    </xf>
    <xf numFmtId="0" fontId="32" fillId="2" borderId="20" xfId="0" applyFont="1" applyFill="1" applyBorder="1" applyAlignment="1">
      <alignment horizontal="right" vertical="center"/>
    </xf>
    <xf numFmtId="0" fontId="33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252" applyFont="1" applyFill="1" applyAlignment="1">
      <alignment vertical="center"/>
    </xf>
    <xf numFmtId="0" fontId="3" fillId="2" borderId="0" xfId="0" applyFont="1" applyFill="1" applyAlignment="1">
      <alignment horizontal="left" wrapText="1"/>
    </xf>
    <xf numFmtId="0" fontId="34" fillId="2" borderId="0" xfId="0" applyFont="1" applyFill="1"/>
    <xf numFmtId="0" fontId="35" fillId="2" borderId="0" xfId="0" applyFont="1" applyFill="1"/>
    <xf numFmtId="0" fontId="3" fillId="2" borderId="23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/>
    </xf>
    <xf numFmtId="0" fontId="33" fillId="2" borderId="3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3" fillId="2" borderId="10" xfId="0" applyFont="1" applyFill="1" applyBorder="1" applyAlignment="1">
      <alignment horizontal="center" vertical="center" wrapText="1"/>
    </xf>
    <xf numFmtId="0" fontId="33" fillId="2" borderId="15" xfId="0" applyFont="1" applyFill="1" applyBorder="1" applyAlignment="1">
      <alignment horizontal="center" vertical="center" wrapText="1"/>
    </xf>
    <xf numFmtId="0" fontId="33" fillId="2" borderId="1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3" fillId="2" borderId="16" xfId="0" applyFont="1" applyFill="1" applyBorder="1" applyAlignment="1">
      <alignment horizontal="center" vertical="center"/>
    </xf>
    <xf numFmtId="0" fontId="34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3" fillId="2" borderId="13" xfId="0" applyFont="1" applyFill="1" applyBorder="1" applyAlignment="1">
      <alignment horizontal="center" vertical="center" wrapText="1"/>
    </xf>
    <xf numFmtId="0" fontId="33" fillId="2" borderId="13" xfId="0" applyFont="1" applyFill="1" applyBorder="1" applyAlignment="1">
      <alignment horizontal="center" vertical="center"/>
    </xf>
    <xf numFmtId="0" fontId="33" fillId="2" borderId="7" xfId="0" applyFont="1" applyFill="1" applyBorder="1" applyAlignment="1">
      <alignment horizontal="center" vertical="center"/>
    </xf>
    <xf numFmtId="0" fontId="33" fillId="2" borderId="1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right"/>
    </xf>
    <xf numFmtId="0" fontId="31" fillId="2" borderId="15" xfId="0" applyFont="1" applyFill="1" applyBorder="1" applyAlignment="1">
      <alignment horizontal="right"/>
    </xf>
    <xf numFmtId="0" fontId="31" fillId="2" borderId="16" xfId="0" applyFont="1" applyFill="1" applyBorder="1" applyAlignment="1">
      <alignment horizontal="right"/>
    </xf>
    <xf numFmtId="0" fontId="36" fillId="2" borderId="0" xfId="0" applyFont="1" applyFill="1"/>
    <xf numFmtId="0" fontId="31" fillId="2" borderId="10" xfId="0" applyFont="1" applyFill="1" applyBorder="1" applyAlignment="1">
      <alignment horizontal="right"/>
    </xf>
    <xf numFmtId="0" fontId="31" fillId="2" borderId="11" xfId="0" applyFont="1" applyFill="1" applyBorder="1" applyAlignment="1">
      <alignment horizontal="right"/>
    </xf>
    <xf numFmtId="0" fontId="31" fillId="2" borderId="13" xfId="0" applyFont="1" applyFill="1" applyBorder="1" applyAlignment="1">
      <alignment horizontal="right"/>
    </xf>
    <xf numFmtId="0" fontId="3" fillId="2" borderId="15" xfId="0" applyFont="1" applyFill="1" applyBorder="1" applyAlignment="1">
      <alignment horizontal="right"/>
    </xf>
    <xf numFmtId="0" fontId="32" fillId="2" borderId="15" xfId="0" applyFont="1" applyFill="1" applyBorder="1" applyAlignment="1">
      <alignment horizontal="right"/>
    </xf>
    <xf numFmtId="0" fontId="32" fillId="2" borderId="16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2" fillId="2" borderId="10" xfId="0" applyFont="1" applyFill="1" applyBorder="1" applyAlignment="1">
      <alignment horizontal="right"/>
    </xf>
    <xf numFmtId="0" fontId="32" fillId="2" borderId="11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2" fillId="2" borderId="13" xfId="0" applyFont="1" applyFill="1" applyBorder="1" applyAlignment="1">
      <alignment horizontal="right"/>
    </xf>
    <xf numFmtId="0" fontId="32" fillId="2" borderId="17" xfId="0" applyFont="1" applyFill="1" applyBorder="1" applyAlignment="1">
      <alignment horizontal="right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/>
    </xf>
    <xf numFmtId="0" fontId="35" fillId="2" borderId="0" xfId="0" applyFont="1" applyFill="1" applyAlignment="1">
      <alignment horizontal="left"/>
    </xf>
    <xf numFmtId="0" fontId="35" fillId="2" borderId="0" xfId="0" applyFont="1" applyFill="1" applyAlignment="1">
      <alignment horizontal="right"/>
    </xf>
    <xf numFmtId="0" fontId="3" fillId="2" borderId="6" xfId="0" applyFont="1" applyFill="1" applyBorder="1" applyAlignment="1">
      <alignment horizontal="center" vertical="center"/>
    </xf>
    <xf numFmtId="0" fontId="37" fillId="2" borderId="0" xfId="0" applyFont="1" applyFill="1"/>
    <xf numFmtId="0" fontId="3" fillId="2" borderId="19" xfId="0" applyFont="1" applyFill="1" applyBorder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0" fontId="15" fillId="2" borderId="1" xfId="0" applyFont="1" applyFill="1" applyBorder="1"/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justify" vertical="justify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3" fontId="26" fillId="2" borderId="10" xfId="228" applyNumberFormat="1" applyFont="1" applyFill="1" applyBorder="1" applyAlignment="1">
      <alignment horizontal="center" vertical="center"/>
    </xf>
    <xf numFmtId="3" fontId="14" fillId="2" borderId="0" xfId="0" applyNumberFormat="1" applyFont="1" applyFill="1" applyAlignment="1">
      <alignment horizontal="center" vertical="center"/>
    </xf>
    <xf numFmtId="3" fontId="26" fillId="2" borderId="11" xfId="228" applyNumberFormat="1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 wrapText="1"/>
    </xf>
    <xf numFmtId="3" fontId="16" fillId="2" borderId="10" xfId="228" applyNumberFormat="1" applyFont="1" applyFill="1" applyBorder="1" applyAlignment="1">
      <alignment horizontal="right" vertical="center"/>
    </xf>
    <xf numFmtId="3" fontId="16" fillId="2" borderId="10" xfId="0" applyNumberFormat="1" applyFont="1" applyFill="1" applyBorder="1" applyAlignment="1">
      <alignment horizontal="right" vertical="center"/>
    </xf>
    <xf numFmtId="3" fontId="16" fillId="2" borderId="11" xfId="0" applyNumberFormat="1" applyFont="1" applyFill="1" applyBorder="1" applyAlignment="1">
      <alignment horizontal="right" vertical="center"/>
    </xf>
    <xf numFmtId="0" fontId="15" fillId="2" borderId="9" xfId="0" applyFont="1" applyFill="1" applyBorder="1" applyAlignment="1">
      <alignment horizontal="center" vertical="center"/>
    </xf>
    <xf numFmtId="3" fontId="15" fillId="2" borderId="0" xfId="0" applyNumberFormat="1" applyFont="1" applyFill="1" applyAlignment="1">
      <alignment horizontal="right" vertical="center"/>
    </xf>
    <xf numFmtId="3" fontId="16" fillId="2" borderId="11" xfId="228" applyNumberFormat="1" applyFont="1" applyFill="1" applyBorder="1" applyAlignment="1">
      <alignment horizontal="right" vertical="center"/>
    </xf>
    <xf numFmtId="0" fontId="15" fillId="2" borderId="18" xfId="0" applyFont="1" applyFill="1" applyBorder="1" applyAlignment="1">
      <alignment horizontal="center" vertical="center"/>
    </xf>
    <xf numFmtId="3" fontId="16" fillId="2" borderId="19" xfId="228" applyNumberFormat="1" applyFont="1" applyFill="1" applyBorder="1" applyAlignment="1">
      <alignment horizontal="right" vertical="center"/>
    </xf>
    <xf numFmtId="3" fontId="15" fillId="2" borderId="22" xfId="0" applyNumberFormat="1" applyFont="1" applyFill="1" applyBorder="1" applyAlignment="1">
      <alignment horizontal="right" vertical="center"/>
    </xf>
    <xf numFmtId="3" fontId="16" fillId="2" borderId="19" xfId="0" applyNumberFormat="1" applyFont="1" applyFill="1" applyBorder="1" applyAlignment="1">
      <alignment horizontal="right" vertical="center"/>
    </xf>
    <xf numFmtId="3" fontId="16" fillId="2" borderId="20" xfId="228" applyNumberFormat="1" applyFont="1" applyFill="1" applyBorder="1" applyAlignment="1">
      <alignment horizontal="right" vertical="center"/>
    </xf>
    <xf numFmtId="0" fontId="28" fillId="3" borderId="0" xfId="0" applyFont="1" applyFill="1" applyAlignment="1">
      <alignment vertical="center"/>
    </xf>
    <xf numFmtId="0" fontId="16" fillId="2" borderId="0" xfId="252" applyFont="1" applyFill="1" applyAlignment="1">
      <alignment vertical="center"/>
    </xf>
    <xf numFmtId="0" fontId="15" fillId="2" borderId="0" xfId="0" applyFont="1" applyFill="1" applyAlignment="1">
      <alignment horizontal="right" vertical="center"/>
    </xf>
    <xf numFmtId="0" fontId="15" fillId="2" borderId="1" xfId="0" applyFont="1" applyFill="1" applyBorder="1" applyAlignment="1">
      <alignment horizontal="right" vertical="center"/>
    </xf>
    <xf numFmtId="0" fontId="15" fillId="2" borderId="2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/>
    </xf>
    <xf numFmtId="0" fontId="15" fillId="2" borderId="21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vertical="center" wrapText="1"/>
    </xf>
    <xf numFmtId="3" fontId="14" fillId="2" borderId="9" xfId="0" applyNumberFormat="1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right" vertical="center"/>
    </xf>
    <xf numFmtId="179" fontId="14" fillId="2" borderId="10" xfId="0" applyNumberFormat="1" applyFont="1" applyFill="1" applyBorder="1" applyAlignment="1">
      <alignment horizontal="right" vertical="center"/>
    </xf>
    <xf numFmtId="0" fontId="14" fillId="2" borderId="11" xfId="0" applyFont="1" applyFill="1" applyBorder="1" applyAlignment="1">
      <alignment horizontal="right" vertical="center"/>
    </xf>
    <xf numFmtId="182" fontId="14" fillId="2" borderId="11" xfId="0" applyNumberFormat="1" applyFont="1" applyFill="1" applyBorder="1" applyAlignment="1">
      <alignment horizontal="right" vertical="center"/>
    </xf>
    <xf numFmtId="0" fontId="16" fillId="2" borderId="10" xfId="0" applyFont="1" applyFill="1" applyBorder="1" applyAlignment="1">
      <alignment vertical="center"/>
    </xf>
    <xf numFmtId="0" fontId="15" fillId="2" borderId="10" xfId="0" applyFont="1" applyFill="1" applyBorder="1" applyAlignment="1">
      <alignment vertical="center"/>
    </xf>
    <xf numFmtId="179" fontId="15" fillId="2" borderId="0" xfId="0" applyNumberFormat="1" applyFont="1" applyFill="1" applyAlignment="1">
      <alignment horizontal="right" vertical="center"/>
    </xf>
    <xf numFmtId="0" fontId="16" fillId="2" borderId="10" xfId="0" applyFont="1" applyFill="1" applyBorder="1" applyAlignment="1">
      <alignment vertical="center" wrapText="1"/>
    </xf>
    <xf numFmtId="0" fontId="15" fillId="2" borderId="12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vertical="center"/>
    </xf>
    <xf numFmtId="0" fontId="15" fillId="2" borderId="13" xfId="0" applyFont="1" applyFill="1" applyBorder="1" applyAlignment="1">
      <alignment vertical="center"/>
    </xf>
    <xf numFmtId="179" fontId="15" fillId="2" borderId="13" xfId="0" applyNumberFormat="1" applyFont="1" applyFill="1" applyBorder="1" applyAlignment="1">
      <alignment vertical="center"/>
    </xf>
    <xf numFmtId="0" fontId="15" fillId="2" borderId="19" xfId="0" applyFont="1" applyFill="1" applyBorder="1" applyAlignment="1">
      <alignment vertical="center"/>
    </xf>
    <xf numFmtId="179" fontId="15" fillId="2" borderId="20" xfId="0" applyNumberFormat="1" applyFont="1" applyFill="1" applyBorder="1" applyAlignment="1">
      <alignment vertical="center"/>
    </xf>
    <xf numFmtId="0" fontId="22" fillId="2" borderId="31" xfId="175" applyFont="1" applyFill="1" applyBorder="1" applyAlignment="1">
      <alignment horizontal="left" wrapText="1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vertical="center" wrapText="1"/>
    </xf>
    <xf numFmtId="0" fontId="22" fillId="2" borderId="0" xfId="0" applyFont="1" applyFill="1"/>
    <xf numFmtId="0" fontId="28" fillId="3" borderId="0" xfId="0" applyFont="1" applyFill="1" applyAlignment="1">
      <alignment vertical="top"/>
    </xf>
    <xf numFmtId="0" fontId="16" fillId="2" borderId="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left" vertical="center" wrapText="1"/>
    </xf>
    <xf numFmtId="3" fontId="14" fillId="2" borderId="9" xfId="0" applyNumberFormat="1" applyFont="1" applyFill="1" applyBorder="1" applyAlignment="1">
      <alignment horizontal="left" vertical="center"/>
    </xf>
    <xf numFmtId="179" fontId="14" fillId="2" borderId="11" xfId="0" applyNumberFormat="1" applyFont="1" applyFill="1" applyBorder="1" applyAlignment="1">
      <alignment horizontal="right" vertical="center"/>
    </xf>
    <xf numFmtId="0" fontId="15" fillId="2" borderId="9" xfId="0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left" vertical="center" wrapText="1"/>
    </xf>
    <xf numFmtId="0" fontId="15" fillId="2" borderId="18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right" vertical="center"/>
    </xf>
    <xf numFmtId="179" fontId="15" fillId="2" borderId="13" xfId="0" applyNumberFormat="1" applyFont="1" applyFill="1" applyBorder="1" applyAlignment="1">
      <alignment horizontal="right" vertical="center"/>
    </xf>
    <xf numFmtId="179" fontId="15" fillId="2" borderId="17" xfId="0" applyNumberFormat="1" applyFont="1" applyFill="1" applyBorder="1" applyAlignment="1">
      <alignment horizontal="right" vertical="center"/>
    </xf>
    <xf numFmtId="0" fontId="24" fillId="2" borderId="1" xfId="0" applyFont="1" applyFill="1" applyBorder="1"/>
    <xf numFmtId="0" fontId="26" fillId="2" borderId="0" xfId="0" applyFont="1" applyFill="1" applyAlignment="1">
      <alignment horizontal="center" vertical="center"/>
    </xf>
    <xf numFmtId="0" fontId="16" fillId="2" borderId="1" xfId="0" applyFont="1" applyFill="1" applyBorder="1"/>
    <xf numFmtId="0" fontId="26" fillId="2" borderId="0" xfId="0" applyFont="1" applyFill="1" applyAlignment="1">
      <alignment horizontal="right"/>
    </xf>
    <xf numFmtId="0" fontId="15" fillId="2" borderId="3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34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35" xfId="0" applyFont="1" applyFill="1" applyBorder="1"/>
    <xf numFmtId="0" fontId="26" fillId="2" borderId="9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/>
    </xf>
    <xf numFmtId="0" fontId="26" fillId="2" borderId="10" xfId="181" applyFont="1" applyFill="1" applyBorder="1" applyAlignment="1">
      <alignment horizontal="right" vertical="center"/>
    </xf>
    <xf numFmtId="179" fontId="26" fillId="2" borderId="10" xfId="0" applyNumberFormat="1" applyFont="1" applyFill="1" applyBorder="1" applyAlignment="1">
      <alignment horizontal="right" vertical="center"/>
    </xf>
    <xf numFmtId="179" fontId="26" fillId="2" borderId="11" xfId="0" applyNumberFormat="1" applyFont="1" applyFill="1" applyBorder="1" applyAlignment="1">
      <alignment horizontal="right" vertical="center"/>
    </xf>
    <xf numFmtId="0" fontId="16" fillId="2" borderId="9" xfId="0" applyFont="1" applyFill="1" applyBorder="1" applyAlignment="1">
      <alignment horizontal="center"/>
    </xf>
    <xf numFmtId="0" fontId="16" fillId="2" borderId="9" xfId="0" applyFont="1" applyFill="1" applyBorder="1" applyAlignment="1">
      <alignment vertical="center"/>
    </xf>
    <xf numFmtId="0" fontId="16" fillId="2" borderId="10" xfId="181" applyFont="1" applyFill="1" applyBorder="1" applyAlignment="1">
      <alignment horizontal="right" vertical="center"/>
    </xf>
    <xf numFmtId="179" fontId="16" fillId="2" borderId="10" xfId="0" applyNumberFormat="1" applyFont="1" applyFill="1" applyBorder="1" applyAlignment="1">
      <alignment horizontal="right" vertical="center"/>
    </xf>
    <xf numFmtId="0" fontId="16" fillId="2" borderId="10" xfId="0" applyFont="1" applyFill="1" applyBorder="1" applyAlignment="1">
      <alignment horizontal="right" vertical="center"/>
    </xf>
    <xf numFmtId="179" fontId="16" fillId="2" borderId="11" xfId="0" applyNumberFormat="1" applyFont="1" applyFill="1" applyBorder="1" applyAlignment="1">
      <alignment horizontal="right" vertical="center"/>
    </xf>
    <xf numFmtId="0" fontId="16" fillId="2" borderId="11" xfId="181" applyFont="1" applyFill="1" applyBorder="1" applyAlignment="1">
      <alignment horizontal="right" vertical="center"/>
    </xf>
    <xf numFmtId="0" fontId="16" fillId="2" borderId="11" xfId="0" applyFont="1" applyFill="1" applyBorder="1" applyAlignment="1">
      <alignment horizontal="right" vertical="center"/>
    </xf>
    <xf numFmtId="0" fontId="16" fillId="2" borderId="18" xfId="0" applyFont="1" applyFill="1" applyBorder="1" applyAlignment="1">
      <alignment horizontal="center"/>
    </xf>
    <xf numFmtId="0" fontId="16" fillId="2" borderId="19" xfId="0" applyFont="1" applyFill="1" applyBorder="1"/>
    <xf numFmtId="0" fontId="16" fillId="2" borderId="19" xfId="181" applyFont="1" applyFill="1" applyBorder="1" applyAlignment="1">
      <alignment horizontal="right" vertical="center"/>
    </xf>
    <xf numFmtId="179" fontId="16" fillId="2" borderId="19" xfId="0" applyNumberFormat="1" applyFont="1" applyFill="1" applyBorder="1" applyAlignment="1">
      <alignment horizontal="right" vertical="center"/>
    </xf>
    <xf numFmtId="0" fontId="16" fillId="2" borderId="19" xfId="0" applyFont="1" applyFill="1" applyBorder="1" applyAlignment="1">
      <alignment horizontal="right" vertical="center"/>
    </xf>
    <xf numFmtId="179" fontId="16" fillId="2" borderId="20" xfId="0" applyNumberFormat="1" applyFont="1" applyFill="1" applyBorder="1" applyAlignment="1">
      <alignment horizontal="right" vertical="center"/>
    </xf>
    <xf numFmtId="0" fontId="16" fillId="2" borderId="36" xfId="0" applyFont="1" applyFill="1" applyBorder="1"/>
    <xf numFmtId="0" fontId="22" fillId="2" borderId="0" xfId="175" applyFont="1" applyFill="1" applyAlignment="1">
      <alignment horizontal="left" wrapText="1"/>
    </xf>
    <xf numFmtId="179" fontId="16" fillId="2" borderId="0" xfId="0" applyNumberFormat="1" applyFont="1" applyFill="1" applyAlignment="1">
      <alignment horizontal="right"/>
    </xf>
    <xf numFmtId="0" fontId="26" fillId="2" borderId="0" xfId="248" applyFont="1" applyFill="1" applyAlignment="1">
      <alignment horizontal="right"/>
    </xf>
    <xf numFmtId="3" fontId="26" fillId="2" borderId="0" xfId="248" applyNumberFormat="1" applyFont="1" applyFill="1" applyAlignment="1">
      <alignment horizontal="right"/>
    </xf>
    <xf numFmtId="3" fontId="16" fillId="2" borderId="0" xfId="248" applyNumberFormat="1" applyFont="1" applyFill="1" applyAlignment="1">
      <alignment horizontal="right"/>
    </xf>
    <xf numFmtId="3" fontId="38" fillId="2" borderId="0" xfId="0" applyNumberFormat="1" applyFont="1" applyFill="1" applyAlignment="1">
      <alignment horizontal="right"/>
    </xf>
    <xf numFmtId="182" fontId="39" fillId="2" borderId="0" xfId="0" applyNumberFormat="1" applyFont="1" applyFill="1" applyAlignment="1">
      <alignment horizontal="right"/>
    </xf>
    <xf numFmtId="3" fontId="39" fillId="2" borderId="0" xfId="0" applyNumberFormat="1" applyFont="1" applyFill="1" applyAlignment="1">
      <alignment horizontal="right"/>
    </xf>
    <xf numFmtId="3" fontId="40" fillId="2" borderId="0" xfId="0" applyNumberFormat="1" applyFont="1" applyFill="1" applyAlignment="1">
      <alignment horizontal="right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vertical="center" wrapText="1"/>
    </xf>
    <xf numFmtId="0" fontId="14" fillId="2" borderId="10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left"/>
    </xf>
    <xf numFmtId="179" fontId="15" fillId="2" borderId="20" xfId="0" applyNumberFormat="1" applyFont="1" applyFill="1" applyBorder="1" applyAlignment="1">
      <alignment horizontal="right" vertical="center"/>
    </xf>
    <xf numFmtId="0" fontId="22" fillId="2" borderId="0" xfId="0" applyFont="1" applyFill="1" applyAlignment="1">
      <alignment horizontal="left" vertical="top"/>
    </xf>
    <xf numFmtId="0" fontId="22" fillId="2" borderId="0" xfId="0" applyFont="1" applyFill="1" applyAlignment="1">
      <alignment vertical="top"/>
    </xf>
    <xf numFmtId="0" fontId="22" fillId="2" borderId="0" xfId="0" applyFont="1" applyFill="1" applyAlignment="1">
      <alignment horizontal="right" vertical="top"/>
    </xf>
    <xf numFmtId="179" fontId="22" fillId="2" borderId="0" xfId="0" applyNumberFormat="1" applyFont="1" applyFill="1" applyAlignment="1">
      <alignment horizontal="right" vertical="top"/>
    </xf>
    <xf numFmtId="0" fontId="22" fillId="2" borderId="0" xfId="0" applyFont="1" applyFill="1" applyAlignment="1">
      <alignment horizontal="left" vertical="top" wrapText="1"/>
    </xf>
    <xf numFmtId="0" fontId="22" fillId="2" borderId="0" xfId="175" applyFont="1" applyFill="1" applyAlignment="1">
      <alignment horizontal="left" vertical="top" wrapText="1"/>
    </xf>
    <xf numFmtId="0" fontId="26" fillId="2" borderId="0" xfId="0" applyFont="1" applyFill="1" applyAlignment="1">
      <alignment horizontal="center"/>
    </xf>
    <xf numFmtId="0" fontId="16" fillId="2" borderId="4" xfId="48" applyFont="1" applyFill="1" applyBorder="1" applyAlignment="1">
      <alignment horizontal="center" vertical="center" wrapText="1"/>
    </xf>
    <xf numFmtId="0" fontId="41" fillId="2" borderId="7" xfId="0" applyFont="1" applyFill="1" applyBorder="1" applyAlignment="1">
      <alignment horizontal="center" vertical="center"/>
    </xf>
    <xf numFmtId="0" fontId="41" fillId="2" borderId="8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/>
    </xf>
    <xf numFmtId="0" fontId="17" fillId="2" borderId="37" xfId="0" applyFont="1" applyFill="1" applyBorder="1" applyAlignment="1">
      <alignment horizontal="center"/>
    </xf>
    <xf numFmtId="0" fontId="17" fillId="2" borderId="38" xfId="0" applyFont="1" applyFill="1" applyBorder="1" applyAlignment="1">
      <alignment horizontal="center"/>
    </xf>
    <xf numFmtId="0" fontId="26" fillId="2" borderId="9" xfId="0" applyFont="1" applyFill="1" applyBorder="1" applyAlignment="1">
      <alignment vertical="center" wrapText="1"/>
    </xf>
    <xf numFmtId="0" fontId="26" fillId="2" borderId="10" xfId="197" applyFont="1" applyFill="1" applyBorder="1" applyAlignment="1">
      <alignment horizontal="center" vertical="center"/>
    </xf>
    <xf numFmtId="0" fontId="26" fillId="2" borderId="15" xfId="0" applyFont="1" applyFill="1" applyBorder="1" applyAlignment="1">
      <alignment horizontal="center"/>
    </xf>
    <xf numFmtId="179" fontId="26" fillId="2" borderId="15" xfId="0" applyNumberFormat="1" applyFont="1" applyFill="1" applyBorder="1" applyAlignment="1">
      <alignment horizontal="right" vertical="center"/>
    </xf>
    <xf numFmtId="0" fontId="26" fillId="2" borderId="15" xfId="0" applyFont="1" applyFill="1" applyBorder="1" applyAlignment="1">
      <alignment horizontal="right"/>
    </xf>
    <xf numFmtId="179" fontId="26" fillId="2" borderId="16" xfId="0" applyNumberFormat="1" applyFont="1" applyFill="1" applyBorder="1" applyAlignment="1">
      <alignment horizontal="right" vertical="center"/>
    </xf>
    <xf numFmtId="0" fontId="21" fillId="2" borderId="0" xfId="0" applyFont="1" applyFill="1" applyAlignment="1">
      <alignment horizontal="center"/>
    </xf>
    <xf numFmtId="0" fontId="16" fillId="2" borderId="10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6" fillId="2" borderId="0" xfId="0" applyFont="1" applyFill="1" applyAlignment="1">
      <alignment wrapText="1"/>
    </xf>
    <xf numFmtId="0" fontId="16" fillId="2" borderId="0" xfId="175" applyFont="1" applyFill="1" applyAlignment="1">
      <alignment wrapText="1"/>
    </xf>
    <xf numFmtId="0" fontId="21" fillId="2" borderId="37" xfId="0" applyFont="1" applyFill="1" applyBorder="1" applyAlignment="1">
      <alignment horizontal="center"/>
    </xf>
    <xf numFmtId="0" fontId="42" fillId="2" borderId="0" xfId="0" applyFont="1" applyFill="1"/>
    <xf numFmtId="0" fontId="43" fillId="2" borderId="0" xfId="0" applyFont="1" applyFill="1"/>
    <xf numFmtId="0" fontId="24" fillId="2" borderId="0" xfId="0" applyFont="1" applyFill="1" applyAlignment="1">
      <alignment vertical="center"/>
    </xf>
    <xf numFmtId="0" fontId="44" fillId="2" borderId="0" xfId="0" applyFont="1" applyFill="1" applyAlignment="1">
      <alignment vertical="center"/>
    </xf>
    <xf numFmtId="0" fontId="26" fillId="2" borderId="0" xfId="249" applyFont="1" applyFill="1" applyAlignment="1">
      <alignment horizontal="left" vertical="center" wrapText="1"/>
    </xf>
    <xf numFmtId="0" fontId="16" fillId="2" borderId="0" xfId="249" applyFont="1" applyFill="1" applyAlignment="1">
      <alignment vertical="center" wrapText="1"/>
    </xf>
    <xf numFmtId="0" fontId="16" fillId="2" borderId="3" xfId="48" applyFont="1" applyFill="1" applyBorder="1" applyAlignment="1">
      <alignment horizontal="center" vertical="center" wrapText="1"/>
    </xf>
    <xf numFmtId="0" fontId="16" fillId="2" borderId="14" xfId="175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vertical="center"/>
    </xf>
    <xf numFmtId="3" fontId="15" fillId="2" borderId="15" xfId="0" applyNumberFormat="1" applyFont="1" applyFill="1" applyBorder="1" applyAlignment="1">
      <alignment horizontal="right" vertical="center"/>
    </xf>
    <xf numFmtId="2" fontId="16" fillId="2" borderId="15" xfId="181" applyNumberFormat="1" applyFont="1" applyFill="1" applyBorder="1" applyAlignment="1">
      <alignment horizontal="right" vertical="center"/>
    </xf>
    <xf numFmtId="0" fontId="15" fillId="2" borderId="15" xfId="0" applyFont="1" applyFill="1" applyBorder="1" applyAlignment="1">
      <alignment horizontal="right" vertical="center"/>
    </xf>
    <xf numFmtId="2" fontId="16" fillId="2" borderId="16" xfId="181" applyNumberFormat="1" applyFont="1" applyFill="1" applyBorder="1" applyAlignment="1">
      <alignment horizontal="right" vertical="center"/>
    </xf>
    <xf numFmtId="0" fontId="24" fillId="2" borderId="0" xfId="0" applyFont="1" applyFill="1" applyAlignment="1">
      <alignment horizontal="center" vertical="center"/>
    </xf>
    <xf numFmtId="0" fontId="16" fillId="2" borderId="9" xfId="60" applyFont="1" applyFill="1" applyBorder="1" applyAlignment="1">
      <alignment horizontal="center" vertical="center"/>
    </xf>
    <xf numFmtId="2" fontId="16" fillId="2" borderId="10" xfId="181" applyNumberFormat="1" applyFont="1" applyFill="1" applyBorder="1" applyAlignment="1">
      <alignment horizontal="right" vertical="center"/>
    </xf>
    <xf numFmtId="179" fontId="16" fillId="2" borderId="10" xfId="181" applyNumberFormat="1" applyFont="1" applyFill="1" applyBorder="1" applyAlignment="1">
      <alignment horizontal="right" vertical="center"/>
    </xf>
    <xf numFmtId="2" fontId="16" fillId="2" borderId="11" xfId="181" applyNumberFormat="1" applyFont="1" applyFill="1" applyBorder="1" applyAlignment="1">
      <alignment horizontal="right" vertical="center"/>
    </xf>
    <xf numFmtId="3" fontId="24" fillId="2" borderId="0" xfId="251" applyNumberFormat="1" applyFont="1" applyFill="1" applyAlignment="1">
      <alignment vertical="center"/>
    </xf>
    <xf numFmtId="0" fontId="16" fillId="2" borderId="18" xfId="175" applyFont="1" applyFill="1" applyBorder="1" applyAlignment="1">
      <alignment horizontal="center" vertical="center"/>
    </xf>
    <xf numFmtId="2" fontId="16" fillId="2" borderId="19" xfId="181" applyNumberFormat="1" applyFont="1" applyFill="1" applyBorder="1" applyAlignment="1">
      <alignment horizontal="right" vertical="center"/>
    </xf>
    <xf numFmtId="179" fontId="16" fillId="2" borderId="19" xfId="181" applyNumberFormat="1" applyFont="1" applyFill="1" applyBorder="1" applyAlignment="1">
      <alignment horizontal="right" vertical="center"/>
    </xf>
    <xf numFmtId="2" fontId="16" fillId="2" borderId="20" xfId="181" applyNumberFormat="1" applyFont="1" applyFill="1" applyBorder="1" applyAlignment="1">
      <alignment horizontal="right" vertical="center"/>
    </xf>
    <xf numFmtId="0" fontId="45" fillId="2" borderId="0" xfId="0" applyFont="1" applyFill="1"/>
    <xf numFmtId="0" fontId="22" fillId="2" borderId="31" xfId="175" applyFont="1" applyFill="1" applyBorder="1" applyAlignment="1">
      <alignment horizontal="left" vertical="center" wrapText="1"/>
    </xf>
    <xf numFmtId="0" fontId="16" fillId="2" borderId="0" xfId="175" applyFont="1" applyFill="1" applyAlignment="1">
      <alignment vertical="center" wrapText="1"/>
    </xf>
    <xf numFmtId="0" fontId="23" fillId="2" borderId="0" xfId="0" applyFont="1" applyFill="1" applyAlignment="1">
      <alignment horizontal="justify"/>
    </xf>
    <xf numFmtId="0" fontId="24" fillId="2" borderId="0" xfId="239" applyFont="1" applyFill="1"/>
    <xf numFmtId="0" fontId="24" fillId="2" borderId="0" xfId="181" applyFont="1" applyFill="1"/>
    <xf numFmtId="0" fontId="16" fillId="2" borderId="0" xfId="181" applyFont="1" applyFill="1"/>
    <xf numFmtId="0" fontId="25" fillId="2" borderId="0" xfId="181" applyFont="1" applyFill="1"/>
    <xf numFmtId="0" fontId="16" fillId="2" borderId="0" xfId="249" applyFont="1" applyFill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3" fontId="14" fillId="2" borderId="10" xfId="239" applyNumberFormat="1" applyFont="1" applyFill="1" applyBorder="1" applyAlignment="1">
      <alignment horizontal="right"/>
    </xf>
    <xf numFmtId="179" fontId="26" fillId="2" borderId="10" xfId="181" applyNumberFormat="1" applyFont="1" applyFill="1" applyBorder="1" applyAlignment="1">
      <alignment horizontal="right"/>
    </xf>
    <xf numFmtId="179" fontId="26" fillId="2" borderId="11" xfId="181" applyNumberFormat="1" applyFont="1" applyFill="1" applyBorder="1" applyAlignment="1">
      <alignment horizontal="right"/>
    </xf>
    <xf numFmtId="3" fontId="25" fillId="2" borderId="0" xfId="239" applyNumberFormat="1" applyFont="1" applyFill="1"/>
    <xf numFmtId="0" fontId="15" fillId="2" borderId="9" xfId="0" applyFont="1" applyFill="1" applyBorder="1" applyAlignment="1">
      <alignment horizontal="left"/>
    </xf>
    <xf numFmtId="0" fontId="15" fillId="2" borderId="10" xfId="46" applyFont="1" applyFill="1" applyBorder="1" applyAlignment="1">
      <alignment vertical="center"/>
    </xf>
    <xf numFmtId="0" fontId="15" fillId="2" borderId="10" xfId="239" applyFont="1" applyFill="1" applyBorder="1" applyAlignment="1">
      <alignment horizontal="right"/>
    </xf>
    <xf numFmtId="179" fontId="16" fillId="2" borderId="10" xfId="181" applyNumberFormat="1" applyFont="1" applyFill="1" applyBorder="1" applyAlignment="1">
      <alignment horizontal="right"/>
    </xf>
    <xf numFmtId="179" fontId="16" fillId="2" borderId="11" xfId="181" applyNumberFormat="1" applyFont="1" applyFill="1" applyBorder="1" applyAlignment="1">
      <alignment horizontal="right"/>
    </xf>
    <xf numFmtId="0" fontId="41" fillId="2" borderId="10" xfId="0" applyFont="1" applyFill="1" applyBorder="1" applyAlignment="1">
      <alignment vertical="center"/>
    </xf>
    <xf numFmtId="0" fontId="41" fillId="2" borderId="10" xfId="0" applyFont="1" applyFill="1" applyBorder="1" applyAlignment="1">
      <alignment vertical="center" wrapText="1"/>
    </xf>
    <xf numFmtId="0" fontId="15" fillId="2" borderId="10" xfId="46" applyFont="1" applyFill="1" applyBorder="1" applyAlignment="1">
      <alignment vertical="center" wrapText="1"/>
    </xf>
    <xf numFmtId="0" fontId="15" fillId="2" borderId="9" xfId="0" applyFont="1" applyFill="1" applyBorder="1" applyAlignment="1">
      <alignment vertical="center"/>
    </xf>
    <xf numFmtId="0" fontId="15" fillId="2" borderId="10" xfId="34" applyFont="1" applyFill="1" applyBorder="1" applyAlignment="1">
      <alignment vertical="center"/>
    </xf>
    <xf numFmtId="0" fontId="15" fillId="2" borderId="19" xfId="46" applyFont="1" applyFill="1" applyBorder="1" applyAlignment="1">
      <alignment vertical="center"/>
    </xf>
    <xf numFmtId="0" fontId="15" fillId="2" borderId="19" xfId="239" applyFont="1" applyFill="1" applyBorder="1" applyAlignment="1">
      <alignment horizontal="right"/>
    </xf>
    <xf numFmtId="179" fontId="16" fillId="2" borderId="19" xfId="181" applyNumberFormat="1" applyFont="1" applyFill="1" applyBorder="1" applyAlignment="1">
      <alignment horizontal="right"/>
    </xf>
    <xf numFmtId="179" fontId="16" fillId="2" borderId="20" xfId="181" applyNumberFormat="1" applyFont="1" applyFill="1" applyBorder="1" applyAlignment="1">
      <alignment horizontal="right"/>
    </xf>
    <xf numFmtId="0" fontId="28" fillId="2" borderId="0" xfId="0" applyFont="1" applyFill="1" applyAlignment="1">
      <alignment horizontal="justify"/>
    </xf>
    <xf numFmtId="0" fontId="16" fillId="2" borderId="0" xfId="252" applyFont="1" applyFill="1" applyAlignment="1">
      <alignment horizontal="left" vertical="top" wrapText="1"/>
    </xf>
    <xf numFmtId="0" fontId="16" fillId="2" borderId="0" xfId="175" applyFont="1" applyFill="1" applyAlignment="1">
      <alignment horizontal="left" vertical="justify"/>
    </xf>
    <xf numFmtId="0" fontId="25" fillId="2" borderId="0" xfId="175" applyFont="1" applyFill="1" applyAlignment="1">
      <alignment horizontal="left" vertical="justify"/>
    </xf>
    <xf numFmtId="179" fontId="25" fillId="2" borderId="0" xfId="181" applyNumberFormat="1" applyFont="1" applyFill="1"/>
    <xf numFmtId="0" fontId="15" fillId="2" borderId="0" xfId="0" applyFont="1" applyFill="1" applyAlignment="1">
      <alignment horizontal="left" vertical="center"/>
    </xf>
    <xf numFmtId="0" fontId="15" fillId="2" borderId="0" xfId="0" applyFont="1" applyFill="1" applyAlignment="1">
      <alignment vertical="top"/>
    </xf>
    <xf numFmtId="0" fontId="15" fillId="2" borderId="0" xfId="0" applyFont="1" applyFill="1" applyAlignment="1">
      <alignment horizontal="left"/>
    </xf>
    <xf numFmtId="0" fontId="15" fillId="2" borderId="11" xfId="0" applyFont="1" applyFill="1" applyBorder="1"/>
    <xf numFmtId="0" fontId="44" fillId="2" borderId="0" xfId="0" applyFont="1" applyFill="1"/>
    <xf numFmtId="0" fontId="15" fillId="2" borderId="0" xfId="0" applyFont="1" applyFill="1" applyAlignment="1">
      <alignment horizontal="left" vertical="top" wrapText="1"/>
    </xf>
    <xf numFmtId="0" fontId="44" fillId="2" borderId="0" xfId="0" applyFont="1" applyFill="1" applyAlignment="1">
      <alignment vertical="justify" wrapText="1"/>
    </xf>
    <xf numFmtId="0" fontId="15" fillId="2" borderId="0" xfId="0" applyFont="1" applyFill="1" applyAlignment="1">
      <alignment horizontal="left" vertical="justify" wrapText="1"/>
    </xf>
    <xf numFmtId="0" fontId="44" fillId="2" borderId="0" xfId="0" applyFont="1" applyFill="1" applyAlignment="1">
      <alignment horizontal="justify" vertical="justify" wrapText="1"/>
    </xf>
    <xf numFmtId="0" fontId="26" fillId="2" borderId="1" xfId="0" applyFont="1" applyFill="1" applyBorder="1" applyAlignment="1">
      <alignment horizontal="center" vertical="center"/>
    </xf>
    <xf numFmtId="0" fontId="16" fillId="2" borderId="9" xfId="48" applyFont="1" applyFill="1" applyBorder="1" applyAlignment="1">
      <alignment horizontal="center" vertical="center"/>
    </xf>
    <xf numFmtId="0" fontId="16" fillId="2" borderId="10" xfId="48" applyFont="1" applyFill="1" applyBorder="1" applyAlignment="1">
      <alignment horizontal="center" vertical="center"/>
    </xf>
    <xf numFmtId="0" fontId="16" fillId="2" borderId="13" xfId="48" applyFont="1" applyFill="1" applyBorder="1" applyAlignment="1">
      <alignment horizontal="center" vertical="center"/>
    </xf>
    <xf numFmtId="0" fontId="16" fillId="2" borderId="11" xfId="48" applyFont="1" applyFill="1" applyBorder="1" applyAlignment="1">
      <alignment horizontal="center" vertical="center" wrapText="1"/>
    </xf>
    <xf numFmtId="0" fontId="46" fillId="2" borderId="0" xfId="0" applyFont="1" applyFill="1"/>
    <xf numFmtId="0" fontId="16" fillId="2" borderId="12" xfId="48" applyFont="1" applyFill="1" applyBorder="1" applyAlignment="1">
      <alignment horizontal="center" vertical="center"/>
    </xf>
    <xf numFmtId="0" fontId="16" fillId="2" borderId="13" xfId="48" applyFont="1" applyFill="1" applyBorder="1" applyAlignment="1">
      <alignment horizontal="center"/>
    </xf>
    <xf numFmtId="0" fontId="16" fillId="2" borderId="17" xfId="48" applyFont="1" applyFill="1" applyBorder="1" applyAlignment="1">
      <alignment horizontal="center" vertical="center" wrapText="1"/>
    </xf>
    <xf numFmtId="0" fontId="14" fillId="2" borderId="9" xfId="46" applyFont="1" applyFill="1" applyBorder="1" applyAlignment="1">
      <alignment horizontal="center" vertical="center" wrapText="1"/>
    </xf>
    <xf numFmtId="0" fontId="14" fillId="2" borderId="10" xfId="46" applyFont="1" applyFill="1" applyBorder="1" applyAlignment="1">
      <alignment horizontal="center" vertical="center" wrapText="1"/>
    </xf>
    <xf numFmtId="3" fontId="14" fillId="2" borderId="10" xfId="0" applyNumberFormat="1" applyFont="1" applyFill="1" applyBorder="1" applyAlignment="1">
      <alignment horizontal="right" vertical="center"/>
    </xf>
    <xf numFmtId="3" fontId="14" fillId="2" borderId="10" xfId="46" applyNumberFormat="1" applyFont="1" applyFill="1" applyBorder="1" applyAlignment="1">
      <alignment horizontal="right" vertical="center"/>
    </xf>
    <xf numFmtId="182" fontId="16" fillId="2" borderId="11" xfId="46" applyNumberFormat="1" applyFont="1" applyFill="1" applyBorder="1" applyAlignment="1">
      <alignment horizontal="center" vertical="center" wrapText="1"/>
    </xf>
    <xf numFmtId="0" fontId="41" fillId="2" borderId="9" xfId="0" applyFont="1" applyFill="1" applyBorder="1" applyAlignment="1">
      <alignment vertical="center"/>
    </xf>
    <xf numFmtId="3" fontId="15" fillId="2" borderId="10" xfId="0" applyNumberFormat="1" applyFont="1" applyFill="1" applyBorder="1" applyAlignment="1">
      <alignment horizontal="right" vertical="center"/>
    </xf>
    <xf numFmtId="182" fontId="15" fillId="2" borderId="10" xfId="46" applyNumberFormat="1" applyFont="1" applyFill="1" applyBorder="1" applyAlignment="1">
      <alignment horizontal="right" vertical="center"/>
    </xf>
    <xf numFmtId="0" fontId="14" fillId="2" borderId="25" xfId="46" applyFont="1" applyFill="1" applyBorder="1" applyAlignment="1">
      <alignment horizontal="center" vertical="center"/>
    </xf>
    <xf numFmtId="0" fontId="15" fillId="2" borderId="9" xfId="46" applyFont="1" applyFill="1" applyBorder="1" applyAlignment="1">
      <alignment vertical="center"/>
    </xf>
    <xf numFmtId="0" fontId="41" fillId="2" borderId="9" xfId="0" applyFont="1" applyFill="1" applyBorder="1" applyAlignment="1">
      <alignment vertical="center" wrapText="1"/>
    </xf>
    <xf numFmtId="0" fontId="41" fillId="2" borderId="14" xfId="0" applyFont="1" applyFill="1" applyBorder="1" applyAlignment="1">
      <alignment vertical="center"/>
    </xf>
    <xf numFmtId="0" fontId="41" fillId="2" borderId="15" xfId="0" applyFont="1" applyFill="1" applyBorder="1" applyAlignment="1">
      <alignment vertical="center"/>
    </xf>
    <xf numFmtId="182" fontId="15" fillId="2" borderId="15" xfId="46" applyNumberFormat="1" applyFont="1" applyFill="1" applyBorder="1" applyAlignment="1">
      <alignment horizontal="right" vertical="center"/>
    </xf>
    <xf numFmtId="182" fontId="16" fillId="2" borderId="16" xfId="46" applyNumberFormat="1" applyFont="1" applyFill="1" applyBorder="1" applyAlignment="1">
      <alignment horizontal="center" vertical="center" wrapText="1"/>
    </xf>
    <xf numFmtId="0" fontId="15" fillId="2" borderId="9" xfId="46" applyFont="1" applyFill="1" applyBorder="1" applyAlignment="1">
      <alignment vertical="center" wrapText="1"/>
    </xf>
    <xf numFmtId="0" fontId="41" fillId="2" borderId="12" xfId="0" applyFont="1" applyFill="1" applyBorder="1" applyAlignment="1">
      <alignment vertical="center" wrapText="1"/>
    </xf>
    <xf numFmtId="0" fontId="41" fillId="2" borderId="13" xfId="0" applyFont="1" applyFill="1" applyBorder="1" applyAlignment="1">
      <alignment vertical="center" wrapText="1"/>
    </xf>
    <xf numFmtId="3" fontId="15" fillId="2" borderId="13" xfId="0" applyNumberFormat="1" applyFont="1" applyFill="1" applyBorder="1" applyAlignment="1">
      <alignment horizontal="right" vertical="center"/>
    </xf>
    <xf numFmtId="182" fontId="15" fillId="2" borderId="13" xfId="46" applyNumberFormat="1" applyFont="1" applyFill="1" applyBorder="1" applyAlignment="1">
      <alignment horizontal="right" vertical="center"/>
    </xf>
    <xf numFmtId="182" fontId="16" fillId="2" borderId="17" xfId="46" applyNumberFormat="1" applyFont="1" applyFill="1" applyBorder="1" applyAlignment="1">
      <alignment horizontal="center" vertical="center" wrapText="1"/>
    </xf>
    <xf numFmtId="4" fontId="15" fillId="2" borderId="10" xfId="46" applyNumberFormat="1" applyFont="1" applyFill="1" applyBorder="1" applyAlignment="1">
      <alignment horizontal="right" vertical="center"/>
    </xf>
    <xf numFmtId="0" fontId="44" fillId="2" borderId="0" xfId="0" applyFont="1" applyFill="1" applyAlignment="1">
      <alignment vertical="top"/>
    </xf>
    <xf numFmtId="0" fontId="15" fillId="2" borderId="18" xfId="46" applyFont="1" applyFill="1" applyBorder="1" applyAlignment="1">
      <alignment vertical="center"/>
    </xf>
    <xf numFmtId="182" fontId="15" fillId="2" borderId="19" xfId="46" applyNumberFormat="1" applyFont="1" applyFill="1" applyBorder="1" applyAlignment="1">
      <alignment horizontal="right" vertical="center"/>
    </xf>
    <xf numFmtId="182" fontId="16" fillId="2" borderId="20" xfId="46" applyNumberFormat="1" applyFont="1" applyFill="1" applyBorder="1" applyAlignment="1">
      <alignment horizontal="center" vertical="center" wrapText="1"/>
    </xf>
    <xf numFmtId="0" fontId="16" fillId="2" borderId="31" xfId="252" applyFont="1" applyFill="1" applyBorder="1" applyAlignment="1">
      <alignment horizontal="left" vertical="top" wrapText="1"/>
    </xf>
    <xf numFmtId="0" fontId="44" fillId="2" borderId="0" xfId="252" applyFont="1" applyFill="1" applyAlignment="1">
      <alignment horizontal="left" vertical="center" wrapText="1"/>
    </xf>
    <xf numFmtId="0" fontId="44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top"/>
    </xf>
    <xf numFmtId="0" fontId="44" fillId="2" borderId="0" xfId="0" applyFont="1" applyFill="1" applyAlignment="1">
      <alignment horizontal="center"/>
    </xf>
  </cellXfs>
  <cellStyles count="286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20% - Accent1" xfId="49"/>
    <cellStyle name="20% - Accent2" xfId="50"/>
    <cellStyle name="20% - Accent3" xfId="51"/>
    <cellStyle name="20% - Accent4" xfId="52"/>
    <cellStyle name="20% - Accent5" xfId="53"/>
    <cellStyle name="20% - Accent6" xfId="54"/>
    <cellStyle name="20% - Énfasis1 2" xfId="55"/>
    <cellStyle name="20% - Énfasis2 2" xfId="56"/>
    <cellStyle name="20% - Énfasis3 2" xfId="57"/>
    <cellStyle name="20% - Énfasis4 2" xfId="58"/>
    <cellStyle name="20% - Énfasis5 2" xfId="59"/>
    <cellStyle name="20% - Énfasis6 2" xfId="60"/>
    <cellStyle name="20% - Énfasis6 2 2" xfId="61"/>
    <cellStyle name="20% - Énfasis6 2 2 2" xfId="62"/>
    <cellStyle name="20% - Énfasis6 2 3" xfId="63"/>
    <cellStyle name="20% - Énfasis6 2 3 2" xfId="64"/>
    <cellStyle name="20% - Énfasis6 2 4" xfId="65"/>
    <cellStyle name="20% - Énfasis6 2 5" xfId="66"/>
    <cellStyle name="20% - Énfasis6 3" xfId="67"/>
    <cellStyle name="20% - Énfasis6 3 2" xfId="68"/>
    <cellStyle name="20% - Énfasis6 4" xfId="69"/>
    <cellStyle name="20% - Énfasis6 4 2" xfId="70"/>
    <cellStyle name="20% - Énfasis6 5" xfId="71"/>
    <cellStyle name="40% - Accent1" xfId="72"/>
    <cellStyle name="40% - Accent2" xfId="73"/>
    <cellStyle name="40% - Accent3" xfId="74"/>
    <cellStyle name="40% - Accent4" xfId="75"/>
    <cellStyle name="40% - Accent5" xfId="76"/>
    <cellStyle name="40% - Accent6" xfId="77"/>
    <cellStyle name="40% - Énfasis1 2" xfId="78"/>
    <cellStyle name="40% - Énfasis2 2" xfId="79"/>
    <cellStyle name="40% - Énfasis3 2" xfId="80"/>
    <cellStyle name="40% - Énfasis4 2" xfId="81"/>
    <cellStyle name="40% - Énfasis5 2" xfId="82"/>
    <cellStyle name="40% - Énfasis6 2" xfId="83"/>
    <cellStyle name="60% - Accent1" xfId="84"/>
    <cellStyle name="60% - Accent2" xfId="85"/>
    <cellStyle name="60% - Accent3" xfId="86"/>
    <cellStyle name="60% - Accent4" xfId="87"/>
    <cellStyle name="60% - Accent5" xfId="88"/>
    <cellStyle name="60% - Accent6" xfId="89"/>
    <cellStyle name="60% - Énfasis1 2" xfId="90"/>
    <cellStyle name="60% - Énfasis1 3" xfId="91"/>
    <cellStyle name="60% - Énfasis2 2" xfId="92"/>
    <cellStyle name="60% - Énfasis2 3" xfId="93"/>
    <cellStyle name="60% - Énfasis3 2" xfId="94"/>
    <cellStyle name="60% - Énfasis3 3" xfId="95"/>
    <cellStyle name="60% - Énfasis4 2" xfId="96"/>
    <cellStyle name="60% - Énfasis4 3" xfId="97"/>
    <cellStyle name="60% - Énfasis5 2" xfId="98"/>
    <cellStyle name="60% - Énfasis5 3" xfId="99"/>
    <cellStyle name="60% - Énfasis6 2" xfId="100"/>
    <cellStyle name="60% - Énfasis6 2 2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Calculation" xfId="110"/>
    <cellStyle name="Calculation 2" xfId="111"/>
    <cellStyle name="Calculation 3" xfId="112"/>
    <cellStyle name="Calculation 4" xfId="113"/>
    <cellStyle name="Calculation 5" xfId="114"/>
    <cellStyle name="Cálculo 2" xfId="115"/>
    <cellStyle name="Cálculo 2 2" xfId="116"/>
    <cellStyle name="Cálculo 2 3" xfId="117"/>
    <cellStyle name="Cálculo 2 4" xfId="118"/>
    <cellStyle name="Cálculo 2 5" xfId="119"/>
    <cellStyle name="Celda de comprobación 2" xfId="120"/>
    <cellStyle name="Celda vinculada 2" xfId="121"/>
    <cellStyle name="Celda vinculada 2 2" xfId="122"/>
    <cellStyle name="Celda vinculada 2 3" xfId="123"/>
    <cellStyle name="Celda vinculada 2 4" xfId="124"/>
    <cellStyle name="Check Cell" xfId="125"/>
    <cellStyle name="duplicados" xfId="126"/>
    <cellStyle name="Encabezado 4 2" xfId="127"/>
    <cellStyle name="Énfasis1 2" xfId="128"/>
    <cellStyle name="Énfasis2 2" xfId="129"/>
    <cellStyle name="Énfasis3 2" xfId="130"/>
    <cellStyle name="Énfasis4 2" xfId="131"/>
    <cellStyle name="Énfasis5 2" xfId="132"/>
    <cellStyle name="Énfasis6 2" xfId="133"/>
    <cellStyle name="Entrada 2" xfId="134"/>
    <cellStyle name="Entrada 2 2" xfId="135"/>
    <cellStyle name="Entrada 2 3" xfId="136"/>
    <cellStyle name="Entrada 2 4" xfId="137"/>
    <cellStyle name="Entrada 2 5" xfId="138"/>
    <cellStyle name="Estilo 1" xfId="139"/>
    <cellStyle name="Euro" xfId="140"/>
    <cellStyle name="Euro 2" xfId="141"/>
    <cellStyle name="Euro 3" xfId="142"/>
    <cellStyle name="Explanatory Text" xfId="143"/>
    <cellStyle name="Good" xfId="144"/>
    <cellStyle name="Heading 1" xfId="145"/>
    <cellStyle name="Heading 2" xfId="146"/>
    <cellStyle name="Heading 3" xfId="147"/>
    <cellStyle name="Heading 4" xfId="148"/>
    <cellStyle name="Incorrecto 2" xfId="149"/>
    <cellStyle name="Input" xfId="150"/>
    <cellStyle name="Input 2" xfId="151"/>
    <cellStyle name="Input 3" xfId="152"/>
    <cellStyle name="Input 4" xfId="153"/>
    <cellStyle name="Input 5" xfId="154"/>
    <cellStyle name="Linked Cell" xfId="155"/>
    <cellStyle name="Linked Cell 2" xfId="156"/>
    <cellStyle name="Linked Cell 3" xfId="157"/>
    <cellStyle name="Linked Cell 4" xfId="158"/>
    <cellStyle name="Millares [0] 2" xfId="159"/>
    <cellStyle name="Millares [0] 3" xfId="160"/>
    <cellStyle name="Millares [0] 4" xfId="161"/>
    <cellStyle name="Millares [0] 5" xfId="162"/>
    <cellStyle name="Millares [0] 6" xfId="163"/>
    <cellStyle name="Millares [0] 6 2" xfId="164"/>
    <cellStyle name="Millares 2" xfId="165"/>
    <cellStyle name="Millares 2 2" xfId="166"/>
    <cellStyle name="Millares 3" xfId="167"/>
    <cellStyle name="Millares 4" xfId="168"/>
    <cellStyle name="Millares 5" xfId="169"/>
    <cellStyle name="Millares 5 2" xfId="170"/>
    <cellStyle name="Millares 6" xfId="171"/>
    <cellStyle name="Neutral 2" xfId="172"/>
    <cellStyle name="Neutral 3" xfId="173"/>
    <cellStyle name="Normal 10" xfId="174"/>
    <cellStyle name="Normal 11" xfId="175"/>
    <cellStyle name="Normal 11 2" xfId="176"/>
    <cellStyle name="Normal 11 2 2" xfId="177"/>
    <cellStyle name="Normal 11 3" xfId="178"/>
    <cellStyle name="Normal 11 3 2" xfId="179"/>
    <cellStyle name="Normal 11 4" xfId="180"/>
    <cellStyle name="Normal 12" xfId="181"/>
    <cellStyle name="Normal 13" xfId="182"/>
    <cellStyle name="Normal 14" xfId="183"/>
    <cellStyle name="Normal 14 2" xfId="184"/>
    <cellStyle name="Normal 15" xfId="185"/>
    <cellStyle name="Normal 15 2" xfId="186"/>
    <cellStyle name="Normal 16" xfId="187"/>
    <cellStyle name="Normal 16 2" xfId="188"/>
    <cellStyle name="Normal 17" xfId="189"/>
    <cellStyle name="Normal 18" xfId="190"/>
    <cellStyle name="Normal 19" xfId="191"/>
    <cellStyle name="Normal 19 2" xfId="192"/>
    <cellStyle name="Normal 19 2 2" xfId="193"/>
    <cellStyle name="Normal 2" xfId="194"/>
    <cellStyle name="Normal 2 2" xfId="195"/>
    <cellStyle name="Normal 2 2 2" xfId="196"/>
    <cellStyle name="Normal 2 2 2 2" xfId="197"/>
    <cellStyle name="Normal 2 2 3" xfId="198"/>
    <cellStyle name="Normal 2 3" xfId="199"/>
    <cellStyle name="Normal 2 3 2" xfId="200"/>
    <cellStyle name="Normal 2 3 2 2" xfId="201"/>
    <cellStyle name="Normal 2 3 2 2 2" xfId="202"/>
    <cellStyle name="Normal 2 3 2 3" xfId="203"/>
    <cellStyle name="Normal 2 3 2 3 2" xfId="204"/>
    <cellStyle name="Normal 2 3 2 4" xfId="205"/>
    <cellStyle name="Normal 2 3 3" xfId="206"/>
    <cellStyle name="Normal 2 3 4" xfId="207"/>
    <cellStyle name="Normal 2 3 4 2" xfId="208"/>
    <cellStyle name="Normal 2 3 5" xfId="209"/>
    <cellStyle name="Normal 2 3 5 2" xfId="210"/>
    <cellStyle name="Normal 2 3 6" xfId="211"/>
    <cellStyle name="Normal 2 4" xfId="212"/>
    <cellStyle name="Normal 2 4 2" xfId="213"/>
    <cellStyle name="Normal 2 4 2 2" xfId="214"/>
    <cellStyle name="Normal 2 4 3" xfId="215"/>
    <cellStyle name="Normal 2 4 3 2" xfId="216"/>
    <cellStyle name="Normal 2 4 4" xfId="217"/>
    <cellStyle name="Normal 2 5" xfId="218"/>
    <cellStyle name="Normal 2 6" xfId="219"/>
    <cellStyle name="Normal 2 6 2" xfId="220"/>
    <cellStyle name="Normal 2 7" xfId="221"/>
    <cellStyle name="Normal 2 7 2" xfId="222"/>
    <cellStyle name="Normal 2 8" xfId="223"/>
    <cellStyle name="Normal 2 9" xfId="224"/>
    <cellStyle name="Normal 20" xfId="225"/>
    <cellStyle name="Normal 20 2" xfId="226"/>
    <cellStyle name="Normal 20 2 2" xfId="227"/>
    <cellStyle name="Normal 21" xfId="228"/>
    <cellStyle name="Normal 22" xfId="229"/>
    <cellStyle name="Normal 22 2" xfId="230"/>
    <cellStyle name="Normal 23" xfId="231"/>
    <cellStyle name="Normal 3" xfId="232"/>
    <cellStyle name="Normal 3 2" xfId="233"/>
    <cellStyle name="Normal 3 3" xfId="234"/>
    <cellStyle name="Normal 3 4" xfId="235"/>
    <cellStyle name="Normal 4" xfId="236"/>
    <cellStyle name="Normal 4 2" xfId="237"/>
    <cellStyle name="Normal 4 2 2" xfId="238"/>
    <cellStyle name="Normal 4 3" xfId="239"/>
    <cellStyle name="Normal 4 4" xfId="240"/>
    <cellStyle name="Normal 4_22222" xfId="241"/>
    <cellStyle name="Normal 5" xfId="242"/>
    <cellStyle name="Normal 6" xfId="243"/>
    <cellStyle name="Normal 7" xfId="244"/>
    <cellStyle name="Normal 8" xfId="245"/>
    <cellStyle name="Normal 8 2" xfId="246"/>
    <cellStyle name="Normal 9" xfId="247"/>
    <cellStyle name="Normal_Bocas1" xfId="248"/>
    <cellStyle name="Normal_CUADROS PRELIMINARES DEL AÑO 2005" xfId="249"/>
    <cellStyle name="Normal_ESTRCTURA2000-2030redondeadaaceroJULIO2012" xfId="250"/>
    <cellStyle name="Normal_proytotal" xfId="251"/>
    <cellStyle name="Normal_tabla dinamica DEL  2007- 3532 CASOSLibro1" xfId="252"/>
    <cellStyle name="Notas 2" xfId="253"/>
    <cellStyle name="Notas 2 2" xfId="254"/>
    <cellStyle name="Notas 2 3" xfId="255"/>
    <cellStyle name="Notas 2 4" xfId="256"/>
    <cellStyle name="Notas 2 5" xfId="257"/>
    <cellStyle name="Notas 2 6" xfId="258"/>
    <cellStyle name="Note" xfId="259"/>
    <cellStyle name="Note 2" xfId="260"/>
    <cellStyle name="Note 3" xfId="261"/>
    <cellStyle name="Note 4" xfId="262"/>
    <cellStyle name="Note 5" xfId="263"/>
    <cellStyle name="Output" xfId="264"/>
    <cellStyle name="Output 2" xfId="265"/>
    <cellStyle name="Output 3" xfId="266"/>
    <cellStyle name="Output 4" xfId="267"/>
    <cellStyle name="Output 5" xfId="268"/>
    <cellStyle name="Salida 2" xfId="269"/>
    <cellStyle name="Salida 2 2" xfId="270"/>
    <cellStyle name="Salida 2 3" xfId="271"/>
    <cellStyle name="Salida 2 4" xfId="272"/>
    <cellStyle name="Salida 2 5" xfId="273"/>
    <cellStyle name="Texto de advertencia 2" xfId="274"/>
    <cellStyle name="Texto explicativo 2" xfId="275"/>
    <cellStyle name="Title" xfId="276"/>
    <cellStyle name="Título 1 2" xfId="277"/>
    <cellStyle name="Título 2 2" xfId="278"/>
    <cellStyle name="Título 3 2" xfId="279"/>
    <cellStyle name="Total 2" xfId="280"/>
    <cellStyle name="Total 2 2" xfId="281"/>
    <cellStyle name="Total 2 3" xfId="282"/>
    <cellStyle name="Total 2 4" xfId="283"/>
    <cellStyle name="Total 2 5" xfId="284"/>
    <cellStyle name="Warning Text" xfId="28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3.xml"/><Relationship Id="rId18" Type="http://schemas.openxmlformats.org/officeDocument/2006/relationships/externalLink" Target="externalLinks/externalLink2.xml"/><Relationship Id="rId17" Type="http://schemas.openxmlformats.org/officeDocument/2006/relationships/externalLink" Target="externalLinks/externalLink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16.39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N44"/>
  <sheetViews>
    <sheetView view="pageBreakPreview" zoomScale="50" zoomScalePageLayoutView="50" zoomScaleNormal="100" workbookViewId="0">
      <selection activeCell="P19" sqref="P19"/>
    </sheetView>
  </sheetViews>
  <sheetFormatPr defaultColWidth="11.4285714285714" defaultRowHeight="15.75"/>
  <cols>
    <col min="1" max="1" width="12.5714285714286" style="135" customWidth="1"/>
    <col min="2" max="2" width="59.1428571428571" style="554" customWidth="1"/>
    <col min="3" max="3" width="15.7142857142857" style="555" customWidth="1"/>
    <col min="4" max="4" width="14.1428571428571" style="135" customWidth="1"/>
    <col min="5" max="5" width="38.7142857142857" style="135" customWidth="1"/>
    <col min="6" max="7" width="11" style="133"/>
    <col min="8" max="9" width="9.28571428571429" style="556" customWidth="1"/>
    <col min="10" max="14" width="11.4285714285714" style="556"/>
    <col min="15" max="16384" width="11.4285714285714" style="135"/>
  </cols>
  <sheetData>
    <row r="1" ht="39.75" customHeight="1" spans="1:11">
      <c r="A1" s="557" t="s">
        <v>0</v>
      </c>
      <c r="B1" s="557"/>
      <c r="C1" s="557"/>
      <c r="D1" s="557"/>
      <c r="E1" s="557"/>
      <c r="H1" s="558"/>
      <c r="I1" s="558"/>
    </row>
    <row r="2" ht="23.25" customHeight="1" spans="1:11">
      <c r="A2" s="353"/>
      <c r="B2" s="559"/>
      <c r="C2" s="353"/>
      <c r="D2" s="353"/>
      <c r="E2" s="353"/>
      <c r="H2" s="560"/>
      <c r="I2" s="560"/>
    </row>
    <row r="3" ht="35.25" customHeight="1" spans="1:11">
      <c r="A3" s="561" t="s">
        <v>1</v>
      </c>
      <c r="B3" s="561"/>
      <c r="C3" s="561"/>
      <c r="D3" s="561"/>
      <c r="E3" s="561"/>
      <c r="H3" s="497"/>
      <c r="I3" s="497"/>
    </row>
    <row r="4" ht="24" customHeight="1" spans="1:11">
      <c r="A4" s="562" t="s">
        <v>2</v>
      </c>
      <c r="B4" s="563"/>
      <c r="C4" s="564" t="s">
        <v>3</v>
      </c>
      <c r="D4" s="564"/>
      <c r="E4" s="565" t="s">
        <v>4</v>
      </c>
      <c r="G4" s="566"/>
      <c r="H4" s="183"/>
      <c r="I4" s="183"/>
      <c r="J4" s="183"/>
      <c r="K4" s="183"/>
    </row>
    <row r="5" ht="22.5" customHeight="1" spans="1:11">
      <c r="A5" s="567"/>
      <c r="B5" s="564"/>
      <c r="C5" s="568" t="s">
        <v>5</v>
      </c>
      <c r="D5" s="568" t="s">
        <v>6</v>
      </c>
      <c r="E5" s="569"/>
      <c r="G5" s="566"/>
      <c r="H5" s="183"/>
      <c r="I5" s="183"/>
      <c r="J5" s="183"/>
      <c r="K5" s="183"/>
    </row>
    <row r="6" ht="29.25" customHeight="1" spans="1:11">
      <c r="A6" s="570" t="s">
        <v>7</v>
      </c>
      <c r="B6" s="571"/>
      <c r="C6" s="572">
        <v>7648</v>
      </c>
      <c r="D6" s="573">
        <v>100</v>
      </c>
      <c r="E6" s="574" t="s">
        <v>8</v>
      </c>
      <c r="G6" s="566"/>
      <c r="I6" s="183"/>
      <c r="J6" s="183"/>
      <c r="K6" s="183"/>
    </row>
    <row r="7" ht="29.25" customHeight="1" spans="1:11">
      <c r="A7" s="575" t="s">
        <v>9</v>
      </c>
      <c r="B7" s="538"/>
      <c r="C7" s="576">
        <v>1110</v>
      </c>
      <c r="D7" s="577">
        <v>14.5135983263598</v>
      </c>
      <c r="E7" s="574"/>
      <c r="G7" s="566"/>
      <c r="I7" s="183"/>
      <c r="J7" s="183"/>
      <c r="K7" s="183"/>
    </row>
    <row r="8" ht="29.25" customHeight="1" spans="1:11">
      <c r="A8" s="578" t="s">
        <v>10</v>
      </c>
      <c r="B8" s="578"/>
      <c r="C8" s="578"/>
      <c r="D8" s="578"/>
      <c r="E8" s="578"/>
      <c r="G8" s="566"/>
      <c r="I8" s="183"/>
      <c r="J8" s="183"/>
      <c r="K8" s="183"/>
    </row>
    <row r="9" ht="29.25" customHeight="1" spans="1:11">
      <c r="A9" s="575" t="s">
        <v>11</v>
      </c>
      <c r="B9" s="538"/>
      <c r="C9" s="210">
        <v>1</v>
      </c>
      <c r="D9" s="577">
        <v>0.0130753138075314</v>
      </c>
      <c r="E9" s="574" t="s">
        <v>12</v>
      </c>
      <c r="G9" s="566"/>
      <c r="H9" s="183"/>
      <c r="I9" s="183"/>
      <c r="J9" s="183"/>
      <c r="K9" s="183"/>
    </row>
    <row r="10" ht="29.25" customHeight="1" spans="1:11">
      <c r="A10" s="579" t="s">
        <v>13</v>
      </c>
      <c r="B10" s="534"/>
      <c r="C10" s="210">
        <v>112</v>
      </c>
      <c r="D10" s="577">
        <v>1.46443514644351</v>
      </c>
      <c r="E10" s="574"/>
      <c r="G10" s="566"/>
      <c r="H10" s="183"/>
      <c r="I10" s="183"/>
      <c r="J10" s="183"/>
      <c r="K10" s="183"/>
    </row>
    <row r="11" ht="29.25" customHeight="1" spans="1:11">
      <c r="A11" s="580" t="s">
        <v>14</v>
      </c>
      <c r="B11" s="539"/>
      <c r="C11" s="210">
        <v>14</v>
      </c>
      <c r="D11" s="577">
        <v>0.183054393305439</v>
      </c>
      <c r="E11" s="574"/>
      <c r="G11" s="566"/>
      <c r="H11" s="183"/>
      <c r="I11" s="183"/>
      <c r="J11" s="183"/>
      <c r="K11" s="183"/>
    </row>
    <row r="12" ht="29.25" customHeight="1" spans="1:11">
      <c r="A12" s="578" t="s">
        <v>15</v>
      </c>
      <c r="B12" s="578"/>
      <c r="C12" s="578"/>
      <c r="D12" s="578"/>
      <c r="E12" s="578"/>
      <c r="G12" s="566"/>
      <c r="H12" s="183"/>
      <c r="I12" s="183"/>
      <c r="J12" s="183"/>
      <c r="K12" s="183"/>
    </row>
    <row r="13" ht="29.25" customHeight="1" spans="1:11">
      <c r="A13" s="581" t="s">
        <v>16</v>
      </c>
      <c r="B13" s="582"/>
      <c r="C13" s="505">
        <v>117</v>
      </c>
      <c r="D13" s="583">
        <v>1.52981171548117</v>
      </c>
      <c r="E13" s="584" t="s">
        <v>17</v>
      </c>
      <c r="G13" s="566"/>
      <c r="H13" s="183"/>
      <c r="I13" s="183"/>
      <c r="J13" s="183"/>
      <c r="K13" s="183"/>
    </row>
    <row r="14" ht="29.25" customHeight="1" spans="1:11">
      <c r="A14" s="585" t="s">
        <v>18</v>
      </c>
      <c r="B14" s="540"/>
      <c r="C14" s="210">
        <v>206</v>
      </c>
      <c r="D14" s="577">
        <v>2.69351464435146</v>
      </c>
      <c r="E14" s="574"/>
      <c r="G14" s="566"/>
      <c r="H14" s="183"/>
      <c r="I14" s="183"/>
      <c r="J14" s="183"/>
      <c r="K14" s="183"/>
    </row>
    <row r="15" ht="29.25" customHeight="1" spans="1:11">
      <c r="A15" s="586" t="s">
        <v>19</v>
      </c>
      <c r="B15" s="587"/>
      <c r="C15" s="588">
        <v>6088</v>
      </c>
      <c r="D15" s="589">
        <v>79.602510460251</v>
      </c>
      <c r="E15" s="590"/>
      <c r="G15" s="566"/>
      <c r="H15" s="183"/>
      <c r="I15" s="183"/>
      <c r="J15" s="183"/>
      <c r="K15" s="183"/>
    </row>
    <row r="16" ht="29.25" customHeight="1" spans="1:11">
      <c r="A16" s="579" t="s">
        <v>20</v>
      </c>
      <c r="B16" s="534"/>
      <c r="C16" s="210">
        <v>0</v>
      </c>
      <c r="D16" s="591">
        <v>0</v>
      </c>
      <c r="E16" s="574" t="s">
        <v>21</v>
      </c>
      <c r="H16" s="592"/>
      <c r="I16" s="592"/>
    </row>
    <row r="17" ht="29.25" customHeight="1" spans="1:14">
      <c r="A17" s="575" t="s">
        <v>22</v>
      </c>
      <c r="B17" s="538"/>
      <c r="C17" s="210">
        <v>185</v>
      </c>
      <c r="D17" s="577">
        <v>2.41893305439331</v>
      </c>
      <c r="E17" s="574"/>
    </row>
    <row r="18" ht="29.25" customHeight="1" spans="1:14">
      <c r="A18" s="593" t="s">
        <v>23</v>
      </c>
      <c r="B18" s="543"/>
      <c r="C18" s="218">
        <v>65</v>
      </c>
      <c r="D18" s="594">
        <v>0.84989539748954</v>
      </c>
      <c r="E18" s="595"/>
    </row>
    <row r="19" s="552" customFormat="1" ht="47.25" customHeight="1" spans="1:14">
      <c r="A19" s="596" t="s">
        <v>24</v>
      </c>
      <c r="B19" s="596"/>
      <c r="C19" s="596"/>
      <c r="D19" s="596"/>
      <c r="E19" s="596"/>
      <c r="H19" s="597"/>
      <c r="I19" s="597"/>
      <c r="J19" s="598"/>
      <c r="K19" s="598"/>
      <c r="L19" s="598"/>
      <c r="M19" s="598"/>
      <c r="N19" s="598"/>
    </row>
    <row r="20" s="553" customFormat="1" ht="22.5" customHeight="1" spans="1:14">
      <c r="B20" s="599"/>
      <c r="E20" s="135"/>
      <c r="H20" s="600"/>
      <c r="I20" s="556"/>
      <c r="J20" s="592"/>
      <c r="K20" s="592"/>
      <c r="L20" s="592"/>
      <c r="M20" s="592"/>
      <c r="N20" s="592"/>
    </row>
    <row r="21" ht="22.5" customHeight="1" spans="1:14">
      <c r="C21" s="135"/>
      <c r="H21" s="600"/>
    </row>
    <row r="22" ht="22.5" customHeight="1" spans="1:14">
      <c r="C22" s="135"/>
      <c r="H22" s="600"/>
    </row>
    <row r="23" spans="1:14">
      <c r="C23" s="135"/>
      <c r="H23" s="600"/>
    </row>
    <row r="24" spans="1:14">
      <c r="C24" s="135"/>
      <c r="H24" s="600"/>
    </row>
    <row r="25" spans="1:14">
      <c r="C25" s="135"/>
      <c r="H25" s="600"/>
    </row>
    <row r="26" spans="1:14">
      <c r="C26" s="135"/>
      <c r="H26" s="600"/>
    </row>
    <row r="27" spans="1:14">
      <c r="C27" s="135"/>
      <c r="H27" s="600"/>
    </row>
    <row r="28" spans="1:14">
      <c r="C28" s="135"/>
      <c r="H28" s="600"/>
    </row>
    <row r="29" spans="1:14">
      <c r="C29" s="135"/>
      <c r="H29" s="600"/>
    </row>
    <row r="30" spans="1:14">
      <c r="C30" s="135"/>
      <c r="H30" s="600"/>
    </row>
    <row r="31" spans="1:14">
      <c r="C31" s="135"/>
      <c r="H31" s="600"/>
    </row>
    <row r="32" spans="1:14">
      <c r="C32" s="135"/>
      <c r="H32" s="600"/>
    </row>
    <row r="33" spans="2:8">
      <c r="C33" s="135"/>
      <c r="H33" s="600"/>
    </row>
    <row r="34" spans="2:8">
      <c r="C34" s="135"/>
    </row>
    <row r="35" spans="2:8">
      <c r="C35" s="135"/>
      <c r="H35" s="600"/>
    </row>
    <row r="36" spans="2:8">
      <c r="C36" s="135"/>
    </row>
    <row r="37" spans="2:8">
      <c r="C37" s="135"/>
    </row>
    <row r="38" spans="2:8">
      <c r="C38" s="135"/>
    </row>
    <row r="42" spans="2:8">
      <c r="B42" s="135"/>
      <c r="C42" s="135"/>
    </row>
    <row r="43" spans="2:8">
      <c r="B43" s="135"/>
      <c r="C43" s="135"/>
    </row>
    <row r="44" spans="2:8">
      <c r="B44" s="135"/>
      <c r="C44" s="135"/>
    </row>
  </sheetData>
  <mergeCells count="23">
    <mergeCell ref="A1:E1"/>
    <mergeCell ref="A3:E3"/>
    <mergeCell ref="C4:D4"/>
    <mergeCell ref="A6:B6"/>
    <mergeCell ref="A7:B7"/>
    <mergeCell ref="A8:E8"/>
    <mergeCell ref="A9:B9"/>
    <mergeCell ref="A10:B10"/>
    <mergeCell ref="A11:B11"/>
    <mergeCell ref="A12:E12"/>
    <mergeCell ref="A13:B13"/>
    <mergeCell ref="A14:B14"/>
    <mergeCell ref="A15:B15"/>
    <mergeCell ref="A16:B16"/>
    <mergeCell ref="A17:B17"/>
    <mergeCell ref="A18:B18"/>
    <mergeCell ref="A19:E19"/>
    <mergeCell ref="E4:E5"/>
    <mergeCell ref="E6:E7"/>
    <mergeCell ref="E9:E11"/>
    <mergeCell ref="E13:E15"/>
    <mergeCell ref="E16:E18"/>
    <mergeCell ref="A4:B5"/>
  </mergeCells>
  <pageMargins left="1.49606299212598" right="1.2992125984252" top="0.748031496062992" bottom="0.748031496062992" header="0.31496062992126" footer="0.31496062992126"/>
  <pageSetup paperSize="1" scale="71" orientation="landscape"/>
  <headerFooter>
    <oddFooter>&amp;C1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I37"/>
  <sheetViews>
    <sheetView view="pageBreakPreview" zoomScale="80" zoomScaleNormal="100" topLeftCell="A20" workbookViewId="0">
      <selection activeCell="D24" sqref="D24"/>
    </sheetView>
  </sheetViews>
  <sheetFormatPr defaultColWidth="12.7142857142857" defaultRowHeight="15" customHeight="1"/>
  <cols>
    <col min="1" max="1" width="7.14285714285714" style="523" customWidth="1"/>
    <col min="2" max="2" width="49.5714285714286" style="523" customWidth="1"/>
    <col min="3" max="8" width="10" style="523" customWidth="1"/>
    <col min="9" max="9" width="12.7142857142857" style="524" customWidth="1"/>
    <col min="10" max="236" width="12.7142857142857" style="523"/>
    <col min="237" max="246" width="12.7142857142857" style="523" customWidth="1"/>
    <col min="247" max="251" width="13.2857142857143" style="523" customWidth="1"/>
    <col min="252" max="492" width="12.7142857142857" style="523"/>
    <col min="493" max="502" width="12.7142857142857" style="523" customWidth="1"/>
    <col min="503" max="507" width="13.2857142857143" style="523" customWidth="1"/>
    <col min="508" max="748" width="12.7142857142857" style="523"/>
    <col min="749" max="758" width="12.7142857142857" style="523" customWidth="1"/>
    <col min="759" max="763" width="13.2857142857143" style="523" customWidth="1"/>
    <col min="764" max="1004" width="12.7142857142857" style="523"/>
    <col min="1005" max="1014" width="12.7142857142857" style="523" customWidth="1"/>
    <col min="1015" max="1019" width="13.2857142857143" style="523" customWidth="1"/>
    <col min="1020" max="1260" width="12.7142857142857" style="523"/>
    <col min="1261" max="1270" width="12.7142857142857" style="523" customWidth="1"/>
    <col min="1271" max="1275" width="13.2857142857143" style="523" customWidth="1"/>
    <col min="1276" max="1516" width="12.7142857142857" style="523"/>
    <col min="1517" max="1526" width="12.7142857142857" style="523" customWidth="1"/>
    <col min="1527" max="1531" width="13.2857142857143" style="523" customWidth="1"/>
    <col min="1532" max="1772" width="12.7142857142857" style="523"/>
    <col min="1773" max="1782" width="12.7142857142857" style="523" customWidth="1"/>
    <col min="1783" max="1787" width="13.2857142857143" style="523" customWidth="1"/>
    <col min="1788" max="2028" width="12.7142857142857" style="523"/>
    <col min="2029" max="2038" width="12.7142857142857" style="523" customWidth="1"/>
    <col min="2039" max="2043" width="13.2857142857143" style="523" customWidth="1"/>
    <col min="2044" max="2284" width="12.7142857142857" style="523"/>
    <col min="2285" max="2294" width="12.7142857142857" style="523" customWidth="1"/>
    <col min="2295" max="2299" width="13.2857142857143" style="523" customWidth="1"/>
    <col min="2300" max="2540" width="12.7142857142857" style="523"/>
    <col min="2541" max="2550" width="12.7142857142857" style="523" customWidth="1"/>
    <col min="2551" max="2555" width="13.2857142857143" style="523" customWidth="1"/>
    <col min="2556" max="2796" width="12.7142857142857" style="523"/>
    <col min="2797" max="2806" width="12.7142857142857" style="523" customWidth="1"/>
    <col min="2807" max="2811" width="13.2857142857143" style="523" customWidth="1"/>
    <col min="2812" max="3052" width="12.7142857142857" style="523"/>
    <col min="3053" max="3062" width="12.7142857142857" style="523" customWidth="1"/>
    <col min="3063" max="3067" width="13.2857142857143" style="523" customWidth="1"/>
    <col min="3068" max="3308" width="12.7142857142857" style="523"/>
    <col min="3309" max="3318" width="12.7142857142857" style="523" customWidth="1"/>
    <col min="3319" max="3323" width="13.2857142857143" style="523" customWidth="1"/>
    <col min="3324" max="3564" width="12.7142857142857" style="523"/>
    <col min="3565" max="3574" width="12.7142857142857" style="523" customWidth="1"/>
    <col min="3575" max="3579" width="13.2857142857143" style="523" customWidth="1"/>
    <col min="3580" max="3820" width="12.7142857142857" style="523"/>
    <col min="3821" max="3830" width="12.7142857142857" style="523" customWidth="1"/>
    <col min="3831" max="3835" width="13.2857142857143" style="523" customWidth="1"/>
    <col min="3836" max="4076" width="12.7142857142857" style="523"/>
    <col min="4077" max="4086" width="12.7142857142857" style="523" customWidth="1"/>
    <col min="4087" max="4091" width="13.2857142857143" style="523" customWidth="1"/>
    <col min="4092" max="4332" width="12.7142857142857" style="523"/>
    <col min="4333" max="4342" width="12.7142857142857" style="523" customWidth="1"/>
    <col min="4343" max="4347" width="13.2857142857143" style="523" customWidth="1"/>
    <col min="4348" max="4588" width="12.7142857142857" style="523"/>
    <col min="4589" max="4598" width="12.7142857142857" style="523" customWidth="1"/>
    <col min="4599" max="4603" width="13.2857142857143" style="523" customWidth="1"/>
    <col min="4604" max="4844" width="12.7142857142857" style="523"/>
    <col min="4845" max="4854" width="12.7142857142857" style="523" customWidth="1"/>
    <col min="4855" max="4859" width="13.2857142857143" style="523" customWidth="1"/>
    <col min="4860" max="5100" width="12.7142857142857" style="523"/>
    <col min="5101" max="5110" width="12.7142857142857" style="523" customWidth="1"/>
    <col min="5111" max="5115" width="13.2857142857143" style="523" customWidth="1"/>
    <col min="5116" max="5356" width="12.7142857142857" style="523"/>
    <col min="5357" max="5366" width="12.7142857142857" style="523" customWidth="1"/>
    <col min="5367" max="5371" width="13.2857142857143" style="523" customWidth="1"/>
    <col min="5372" max="5612" width="12.7142857142857" style="523"/>
    <col min="5613" max="5622" width="12.7142857142857" style="523" customWidth="1"/>
    <col min="5623" max="5627" width="13.2857142857143" style="523" customWidth="1"/>
    <col min="5628" max="5868" width="12.7142857142857" style="523"/>
    <col min="5869" max="5878" width="12.7142857142857" style="523" customWidth="1"/>
    <col min="5879" max="5883" width="13.2857142857143" style="523" customWidth="1"/>
    <col min="5884" max="6124" width="12.7142857142857" style="523"/>
    <col min="6125" max="6134" width="12.7142857142857" style="523" customWidth="1"/>
    <col min="6135" max="6139" width="13.2857142857143" style="523" customWidth="1"/>
    <col min="6140" max="6380" width="12.7142857142857" style="523"/>
    <col min="6381" max="6390" width="12.7142857142857" style="523" customWidth="1"/>
    <col min="6391" max="6395" width="13.2857142857143" style="523" customWidth="1"/>
    <col min="6396" max="6636" width="12.7142857142857" style="523"/>
    <col min="6637" max="6646" width="12.7142857142857" style="523" customWidth="1"/>
    <col min="6647" max="6651" width="13.2857142857143" style="523" customWidth="1"/>
    <col min="6652" max="6892" width="12.7142857142857" style="523"/>
    <col min="6893" max="6902" width="12.7142857142857" style="523" customWidth="1"/>
    <col min="6903" max="6907" width="13.2857142857143" style="523" customWidth="1"/>
    <col min="6908" max="7148" width="12.7142857142857" style="523"/>
    <col min="7149" max="7158" width="12.7142857142857" style="523" customWidth="1"/>
    <col min="7159" max="7163" width="13.2857142857143" style="523" customWidth="1"/>
    <col min="7164" max="7404" width="12.7142857142857" style="523"/>
    <col min="7405" max="7414" width="12.7142857142857" style="523" customWidth="1"/>
    <col min="7415" max="7419" width="13.2857142857143" style="523" customWidth="1"/>
    <col min="7420" max="7660" width="12.7142857142857" style="523"/>
    <col min="7661" max="7670" width="12.7142857142857" style="523" customWidth="1"/>
    <col min="7671" max="7675" width="13.2857142857143" style="523" customWidth="1"/>
    <col min="7676" max="7916" width="12.7142857142857" style="523"/>
    <col min="7917" max="7926" width="12.7142857142857" style="523" customWidth="1"/>
    <col min="7927" max="7931" width="13.2857142857143" style="523" customWidth="1"/>
    <col min="7932" max="8172" width="12.7142857142857" style="523"/>
    <col min="8173" max="8182" width="12.7142857142857" style="523" customWidth="1"/>
    <col min="8183" max="8187" width="13.2857142857143" style="523" customWidth="1"/>
    <col min="8188" max="8428" width="12.7142857142857" style="523"/>
    <col min="8429" max="8438" width="12.7142857142857" style="523" customWidth="1"/>
    <col min="8439" max="8443" width="13.2857142857143" style="523" customWidth="1"/>
    <col min="8444" max="8684" width="12.7142857142857" style="523"/>
    <col min="8685" max="8694" width="12.7142857142857" style="523" customWidth="1"/>
    <col min="8695" max="8699" width="13.2857142857143" style="523" customWidth="1"/>
    <col min="8700" max="8940" width="12.7142857142857" style="523"/>
    <col min="8941" max="8950" width="12.7142857142857" style="523" customWidth="1"/>
    <col min="8951" max="8955" width="13.2857142857143" style="523" customWidth="1"/>
    <col min="8956" max="9196" width="12.7142857142857" style="523"/>
    <col min="9197" max="9206" width="12.7142857142857" style="523" customWidth="1"/>
    <col min="9207" max="9211" width="13.2857142857143" style="523" customWidth="1"/>
    <col min="9212" max="9452" width="12.7142857142857" style="523"/>
    <col min="9453" max="9462" width="12.7142857142857" style="523" customWidth="1"/>
    <col min="9463" max="9467" width="13.2857142857143" style="523" customWidth="1"/>
    <col min="9468" max="9708" width="12.7142857142857" style="523"/>
    <col min="9709" max="9718" width="12.7142857142857" style="523" customWidth="1"/>
    <col min="9719" max="9723" width="13.2857142857143" style="523" customWidth="1"/>
    <col min="9724" max="9964" width="12.7142857142857" style="523"/>
    <col min="9965" max="9974" width="12.7142857142857" style="523" customWidth="1"/>
    <col min="9975" max="9979" width="13.2857142857143" style="523" customWidth="1"/>
    <col min="9980" max="10220" width="12.7142857142857" style="523"/>
    <col min="10221" max="10230" width="12.7142857142857" style="523" customWidth="1"/>
    <col min="10231" max="10235" width="13.2857142857143" style="523" customWidth="1"/>
    <col min="10236" max="10476" width="12.7142857142857" style="523"/>
    <col min="10477" max="10486" width="12.7142857142857" style="523" customWidth="1"/>
    <col min="10487" max="10491" width="13.2857142857143" style="523" customWidth="1"/>
    <col min="10492" max="10732" width="12.7142857142857" style="523"/>
    <col min="10733" max="10742" width="12.7142857142857" style="523" customWidth="1"/>
    <col min="10743" max="10747" width="13.2857142857143" style="523" customWidth="1"/>
    <col min="10748" max="10988" width="12.7142857142857" style="523"/>
    <col min="10989" max="10998" width="12.7142857142857" style="523" customWidth="1"/>
    <col min="10999" max="11003" width="13.2857142857143" style="523" customWidth="1"/>
    <col min="11004" max="11244" width="12.7142857142857" style="523"/>
    <col min="11245" max="11254" width="12.7142857142857" style="523" customWidth="1"/>
    <col min="11255" max="11259" width="13.2857142857143" style="523" customWidth="1"/>
    <col min="11260" max="11500" width="12.7142857142857" style="523"/>
    <col min="11501" max="11510" width="12.7142857142857" style="523" customWidth="1"/>
    <col min="11511" max="11515" width="13.2857142857143" style="523" customWidth="1"/>
    <col min="11516" max="11756" width="12.7142857142857" style="523"/>
    <col min="11757" max="11766" width="12.7142857142857" style="523" customWidth="1"/>
    <col min="11767" max="11771" width="13.2857142857143" style="523" customWidth="1"/>
    <col min="11772" max="12012" width="12.7142857142857" style="523"/>
    <col min="12013" max="12022" width="12.7142857142857" style="523" customWidth="1"/>
    <col min="12023" max="12027" width="13.2857142857143" style="523" customWidth="1"/>
    <col min="12028" max="12268" width="12.7142857142857" style="523"/>
    <col min="12269" max="12278" width="12.7142857142857" style="523" customWidth="1"/>
    <col min="12279" max="12283" width="13.2857142857143" style="523" customWidth="1"/>
    <col min="12284" max="12524" width="12.7142857142857" style="523"/>
    <col min="12525" max="12534" width="12.7142857142857" style="523" customWidth="1"/>
    <col min="12535" max="12539" width="13.2857142857143" style="523" customWidth="1"/>
    <col min="12540" max="12780" width="12.7142857142857" style="523"/>
    <col min="12781" max="12790" width="12.7142857142857" style="523" customWidth="1"/>
    <col min="12791" max="12795" width="13.2857142857143" style="523" customWidth="1"/>
    <col min="12796" max="13036" width="12.7142857142857" style="523"/>
    <col min="13037" max="13046" width="12.7142857142857" style="523" customWidth="1"/>
    <col min="13047" max="13051" width="13.2857142857143" style="523" customWidth="1"/>
    <col min="13052" max="13292" width="12.7142857142857" style="523"/>
    <col min="13293" max="13302" width="12.7142857142857" style="523" customWidth="1"/>
    <col min="13303" max="13307" width="13.2857142857143" style="523" customWidth="1"/>
    <col min="13308" max="13548" width="12.7142857142857" style="523"/>
    <col min="13549" max="13558" width="12.7142857142857" style="523" customWidth="1"/>
    <col min="13559" max="13563" width="13.2857142857143" style="523" customWidth="1"/>
    <col min="13564" max="13804" width="12.7142857142857" style="523"/>
    <col min="13805" max="13814" width="12.7142857142857" style="523" customWidth="1"/>
    <col min="13815" max="13819" width="13.2857142857143" style="523" customWidth="1"/>
    <col min="13820" max="14060" width="12.7142857142857" style="523"/>
    <col min="14061" max="14070" width="12.7142857142857" style="523" customWidth="1"/>
    <col min="14071" max="14075" width="13.2857142857143" style="523" customWidth="1"/>
    <col min="14076" max="14316" width="12.7142857142857" style="523"/>
    <col min="14317" max="14326" width="12.7142857142857" style="523" customWidth="1"/>
    <col min="14327" max="14331" width="13.2857142857143" style="523" customWidth="1"/>
    <col min="14332" max="14572" width="12.7142857142857" style="523"/>
    <col min="14573" max="14582" width="12.7142857142857" style="523" customWidth="1"/>
    <col min="14583" max="14587" width="13.2857142857143" style="523" customWidth="1"/>
    <col min="14588" max="14828" width="12.7142857142857" style="523"/>
    <col min="14829" max="14838" width="12.7142857142857" style="523" customWidth="1"/>
    <col min="14839" max="14843" width="13.2857142857143" style="523" customWidth="1"/>
    <col min="14844" max="15084" width="12.7142857142857" style="523"/>
    <col min="15085" max="15094" width="12.7142857142857" style="523" customWidth="1"/>
    <col min="15095" max="15099" width="13.2857142857143" style="523" customWidth="1"/>
    <col min="15100" max="15340" width="12.7142857142857" style="523"/>
    <col min="15341" max="15350" width="12.7142857142857" style="523" customWidth="1"/>
    <col min="15351" max="15355" width="13.2857142857143" style="523" customWidth="1"/>
    <col min="15356" max="15596" width="12.7142857142857" style="523"/>
    <col min="15597" max="15606" width="12.7142857142857" style="523" customWidth="1"/>
    <col min="15607" max="15611" width="13.2857142857143" style="523" customWidth="1"/>
    <col min="15612" max="15852" width="12.7142857142857" style="523"/>
    <col min="15853" max="15862" width="12.7142857142857" style="523" customWidth="1"/>
    <col min="15863" max="15867" width="13.2857142857143" style="523" customWidth="1"/>
    <col min="15868" max="16108" width="12.7142857142857" style="523"/>
    <col min="16109" max="16118" width="12.7142857142857" style="523" customWidth="1"/>
    <col min="16119" max="16123" width="13.2857142857143" style="523" customWidth="1"/>
    <col min="16124" max="16384" width="12.7142857142857" style="523"/>
  </cols>
  <sheetData>
    <row r="1" ht="54.75" customHeight="1" spans="1:9">
      <c r="A1" s="498" t="s">
        <v>25</v>
      </c>
      <c r="B1" s="498"/>
      <c r="C1" s="498"/>
      <c r="D1" s="498"/>
      <c r="E1" s="498"/>
      <c r="F1" s="498"/>
      <c r="G1" s="498"/>
      <c r="H1" s="498"/>
    </row>
    <row r="2" customHeight="1" spans="1:9">
      <c r="A2" s="525"/>
      <c r="B2" s="525"/>
      <c r="C2" s="525"/>
      <c r="D2" s="525"/>
      <c r="E2" s="525"/>
      <c r="F2" s="525"/>
      <c r="G2" s="525"/>
      <c r="H2" s="525"/>
    </row>
    <row r="3" ht="12.75" customHeight="1" spans="1:9">
      <c r="A3" s="382" t="s">
        <v>26</v>
      </c>
      <c r="B3" s="526" t="s">
        <v>27</v>
      </c>
      <c r="C3" s="424" t="s">
        <v>3</v>
      </c>
      <c r="D3" s="424"/>
      <c r="E3" s="424" t="s">
        <v>28</v>
      </c>
      <c r="F3" s="424"/>
      <c r="G3" s="424"/>
      <c r="H3" s="425"/>
    </row>
    <row r="4" ht="19.5" customHeight="1" spans="1:9">
      <c r="A4" s="366"/>
      <c r="B4" s="527"/>
      <c r="C4" s="360"/>
      <c r="D4" s="360"/>
      <c r="E4" s="360" t="s">
        <v>29</v>
      </c>
      <c r="F4" s="360"/>
      <c r="G4" s="360" t="s">
        <v>30</v>
      </c>
      <c r="H4" s="463"/>
    </row>
    <row r="5" ht="23.25" customHeight="1" spans="1:9">
      <c r="A5" s="385"/>
      <c r="B5" s="528"/>
      <c r="C5" s="195" t="s">
        <v>5</v>
      </c>
      <c r="D5" s="195" t="s">
        <v>31</v>
      </c>
      <c r="E5" s="195" t="s">
        <v>5</v>
      </c>
      <c r="F5" s="195" t="s">
        <v>31</v>
      </c>
      <c r="G5" s="195" t="s">
        <v>5</v>
      </c>
      <c r="H5" s="196" t="s">
        <v>31</v>
      </c>
    </row>
    <row r="6" ht="30.75" customHeight="1" spans="1:9">
      <c r="A6" s="386"/>
      <c r="B6" s="465" t="s">
        <v>3</v>
      </c>
      <c r="C6" s="529">
        <v>7648</v>
      </c>
      <c r="D6" s="530">
        <v>176.260714671746</v>
      </c>
      <c r="E6" s="529">
        <v>3439</v>
      </c>
      <c r="F6" s="530">
        <v>158.151590069607</v>
      </c>
      <c r="G6" s="529">
        <v>4209</v>
      </c>
      <c r="H6" s="531">
        <v>194.453209494343</v>
      </c>
      <c r="I6" s="532"/>
    </row>
    <row r="7" ht="24" customHeight="1" spans="1:9">
      <c r="A7" s="533" t="s">
        <v>32</v>
      </c>
      <c r="B7" s="534" t="s">
        <v>33</v>
      </c>
      <c r="C7" s="535">
        <v>458</v>
      </c>
      <c r="D7" s="536">
        <v>10.5553618357295</v>
      </c>
      <c r="E7" s="535">
        <v>274</v>
      </c>
      <c r="F7" s="536">
        <v>12.600621017468</v>
      </c>
      <c r="G7" s="535">
        <v>184</v>
      </c>
      <c r="H7" s="537">
        <v>8.50068675385107</v>
      </c>
      <c r="I7" s="532"/>
    </row>
    <row r="8" ht="24" customHeight="1" spans="1:9">
      <c r="A8" s="533" t="s">
        <v>34</v>
      </c>
      <c r="B8" s="538" t="s">
        <v>35</v>
      </c>
      <c r="C8" s="535">
        <v>473</v>
      </c>
      <c r="D8" s="536">
        <v>10.9010614591705</v>
      </c>
      <c r="E8" s="535">
        <v>230</v>
      </c>
      <c r="F8" s="536">
        <v>10.5771636278016</v>
      </c>
      <c r="G8" s="535">
        <v>243</v>
      </c>
      <c r="H8" s="537">
        <v>11.2264504412272</v>
      </c>
      <c r="I8" s="532"/>
    </row>
    <row r="9" ht="24" customHeight="1" spans="1:9">
      <c r="A9" s="533" t="s">
        <v>36</v>
      </c>
      <c r="B9" s="534" t="s">
        <v>37</v>
      </c>
      <c r="C9" s="535">
        <v>195</v>
      </c>
      <c r="D9" s="536">
        <v>4.49409510473201</v>
      </c>
      <c r="E9" s="535">
        <v>102</v>
      </c>
      <c r="F9" s="536">
        <v>4.69074213059026</v>
      </c>
      <c r="G9" s="535">
        <v>93</v>
      </c>
      <c r="H9" s="537">
        <v>4.29654276145733</v>
      </c>
      <c r="I9" s="532"/>
    </row>
    <row r="10" ht="26.25" customHeight="1" spans="1:9">
      <c r="A10" s="533" t="s">
        <v>38</v>
      </c>
      <c r="B10" s="539" t="s">
        <v>39</v>
      </c>
      <c r="C10" s="535">
        <v>189</v>
      </c>
      <c r="D10" s="536">
        <v>4.35581525535564</v>
      </c>
      <c r="E10" s="535">
        <v>94</v>
      </c>
      <c r="F10" s="536">
        <v>4.32284078701455</v>
      </c>
      <c r="G10" s="535">
        <v>95</v>
      </c>
      <c r="H10" s="537">
        <v>4.38894153052093</v>
      </c>
      <c r="I10" s="532"/>
    </row>
    <row r="11" ht="24" customHeight="1" spans="1:9">
      <c r="A11" s="533" t="s">
        <v>40</v>
      </c>
      <c r="B11" s="534" t="s">
        <v>41</v>
      </c>
      <c r="C11" s="535">
        <v>142</v>
      </c>
      <c r="D11" s="536">
        <v>3.27262310190741</v>
      </c>
      <c r="E11" s="535">
        <v>68</v>
      </c>
      <c r="F11" s="536">
        <v>3.12716142039351</v>
      </c>
      <c r="G11" s="535">
        <v>74</v>
      </c>
      <c r="H11" s="537">
        <v>3.41875445535315</v>
      </c>
      <c r="I11" s="532"/>
    </row>
    <row r="12" ht="24" customHeight="1" spans="1:9">
      <c r="A12" s="533" t="s">
        <v>42</v>
      </c>
      <c r="B12" s="538" t="s">
        <v>43</v>
      </c>
      <c r="C12" s="535">
        <v>60</v>
      </c>
      <c r="D12" s="536">
        <v>1.38279849376369</v>
      </c>
      <c r="E12" s="535">
        <v>52</v>
      </c>
      <c r="F12" s="536">
        <v>2.39135873324209</v>
      </c>
      <c r="G12" s="535">
        <v>8</v>
      </c>
      <c r="H12" s="537">
        <v>0.369595076254394</v>
      </c>
      <c r="I12" s="532"/>
    </row>
    <row r="13" ht="27" customHeight="1" spans="1:9">
      <c r="A13" s="533" t="s">
        <v>44</v>
      </c>
      <c r="B13" s="540" t="s">
        <v>45</v>
      </c>
      <c r="C13" s="535">
        <v>292</v>
      </c>
      <c r="D13" s="536">
        <v>6.72961933631665</v>
      </c>
      <c r="E13" s="535">
        <v>182</v>
      </c>
      <c r="F13" s="536">
        <v>8.36975556634733</v>
      </c>
      <c r="G13" s="535">
        <v>110</v>
      </c>
      <c r="H13" s="537">
        <v>5.08193229849792</v>
      </c>
      <c r="I13" s="532"/>
    </row>
    <row r="14" ht="27" customHeight="1" spans="1:9">
      <c r="A14" s="533" t="s">
        <v>46</v>
      </c>
      <c r="B14" s="539" t="s">
        <v>47</v>
      </c>
      <c r="C14" s="535">
        <v>413</v>
      </c>
      <c r="D14" s="536">
        <v>9.51826296540676</v>
      </c>
      <c r="E14" s="535">
        <v>223</v>
      </c>
      <c r="F14" s="536">
        <v>10.2552499521728</v>
      </c>
      <c r="G14" s="535">
        <v>190</v>
      </c>
      <c r="H14" s="537">
        <v>8.77788306104186</v>
      </c>
      <c r="I14" s="532"/>
    </row>
    <row r="15" ht="24" customHeight="1" spans="1:9">
      <c r="A15" s="533" t="s">
        <v>48</v>
      </c>
      <c r="B15" s="534" t="s">
        <v>49</v>
      </c>
      <c r="C15" s="535">
        <v>552</v>
      </c>
      <c r="D15" s="536">
        <v>12.721746142626</v>
      </c>
      <c r="E15" s="535">
        <v>273</v>
      </c>
      <c r="F15" s="536">
        <v>12.554633349521</v>
      </c>
      <c r="G15" s="535">
        <v>279</v>
      </c>
      <c r="H15" s="537">
        <v>12.889628284372</v>
      </c>
      <c r="I15" s="532"/>
    </row>
    <row r="16" ht="24" customHeight="1" spans="1:9">
      <c r="A16" s="541" t="s">
        <v>50</v>
      </c>
      <c r="B16" s="538" t="s">
        <v>51</v>
      </c>
      <c r="C16" s="535">
        <v>1121</v>
      </c>
      <c r="D16" s="536">
        <v>25.8352851918184</v>
      </c>
      <c r="E16" s="535">
        <v>11</v>
      </c>
      <c r="F16" s="536">
        <v>0.505864347416597</v>
      </c>
      <c r="G16" s="535">
        <v>1110</v>
      </c>
      <c r="H16" s="537">
        <v>51.2813168302972</v>
      </c>
      <c r="I16" s="532"/>
    </row>
    <row r="17" ht="24" customHeight="1" spans="1:9">
      <c r="A17" s="533" t="s">
        <v>52</v>
      </c>
      <c r="B17" s="538" t="s">
        <v>53</v>
      </c>
      <c r="C17" s="535">
        <v>18</v>
      </c>
      <c r="D17" s="536">
        <v>0.831588921572387</v>
      </c>
      <c r="E17" s="536" t="s">
        <v>54</v>
      </c>
      <c r="F17" s="536" t="s">
        <v>54</v>
      </c>
      <c r="G17" s="535">
        <v>18</v>
      </c>
      <c r="H17" s="537">
        <v>0.831588921572387</v>
      </c>
      <c r="I17" s="532"/>
    </row>
    <row r="18" ht="24" customHeight="1" spans="1:9">
      <c r="A18" s="533" t="s">
        <v>55</v>
      </c>
      <c r="B18" s="534" t="s">
        <v>56</v>
      </c>
      <c r="C18" s="535">
        <v>14</v>
      </c>
      <c r="D18" s="536">
        <v>0.64679138344519</v>
      </c>
      <c r="E18" s="536" t="s">
        <v>54</v>
      </c>
      <c r="F18" s="536" t="s">
        <v>54</v>
      </c>
      <c r="G18" s="535">
        <v>14</v>
      </c>
      <c r="H18" s="537">
        <v>0.64679138344519</v>
      </c>
      <c r="I18" s="532"/>
    </row>
    <row r="19" ht="24" customHeight="1" spans="1:9">
      <c r="A19" s="541" t="s">
        <v>57</v>
      </c>
      <c r="B19" s="538" t="s">
        <v>58</v>
      </c>
      <c r="C19" s="535">
        <v>528</v>
      </c>
      <c r="D19" s="536">
        <v>24.39327503279</v>
      </c>
      <c r="E19" s="536" t="s">
        <v>54</v>
      </c>
      <c r="F19" s="536" t="s">
        <v>54</v>
      </c>
      <c r="G19" s="535">
        <v>528</v>
      </c>
      <c r="H19" s="537">
        <v>24.39327503279</v>
      </c>
      <c r="I19" s="532"/>
    </row>
    <row r="20" ht="24" customHeight="1" spans="1:9">
      <c r="A20" s="533" t="s">
        <v>59</v>
      </c>
      <c r="B20" s="538" t="s">
        <v>60</v>
      </c>
      <c r="C20" s="535">
        <v>279</v>
      </c>
      <c r="D20" s="536">
        <v>12.889628284372</v>
      </c>
      <c r="E20" s="536" t="s">
        <v>54</v>
      </c>
      <c r="F20" s="536" t="s">
        <v>54</v>
      </c>
      <c r="G20" s="535">
        <v>279</v>
      </c>
      <c r="H20" s="537">
        <v>12.889628284372</v>
      </c>
      <c r="I20" s="532"/>
    </row>
    <row r="21" ht="24" customHeight="1" spans="1:9">
      <c r="A21" s="533" t="s">
        <v>61</v>
      </c>
      <c r="B21" s="534" t="s">
        <v>62</v>
      </c>
      <c r="C21" s="535">
        <v>108</v>
      </c>
      <c r="D21" s="536">
        <v>4.98953352943432</v>
      </c>
      <c r="E21" s="536" t="s">
        <v>54</v>
      </c>
      <c r="F21" s="536" t="s">
        <v>54</v>
      </c>
      <c r="G21" s="535">
        <v>108</v>
      </c>
      <c r="H21" s="537">
        <v>4.98953352943432</v>
      </c>
      <c r="I21" s="532"/>
    </row>
    <row r="22" ht="24" customHeight="1" spans="1:9">
      <c r="A22" s="541" t="s">
        <v>63</v>
      </c>
      <c r="B22" s="538" t="s">
        <v>64</v>
      </c>
      <c r="C22" s="535">
        <v>900</v>
      </c>
      <c r="D22" s="536">
        <v>41.388901152267</v>
      </c>
      <c r="E22" s="535">
        <v>900</v>
      </c>
      <c r="F22" s="536">
        <v>41.388901152267</v>
      </c>
      <c r="G22" s="537" t="s">
        <v>54</v>
      </c>
      <c r="H22" s="537" t="s">
        <v>54</v>
      </c>
      <c r="I22" s="532"/>
    </row>
    <row r="23" ht="24" customHeight="1" spans="1:9">
      <c r="A23" s="533" t="s">
        <v>65</v>
      </c>
      <c r="B23" s="539" t="s">
        <v>66</v>
      </c>
      <c r="C23" s="535">
        <v>174</v>
      </c>
      <c r="D23" s="536">
        <v>4.01011563191471</v>
      </c>
      <c r="E23" s="535">
        <v>106</v>
      </c>
      <c r="F23" s="536">
        <v>4.87469280237811</v>
      </c>
      <c r="G23" s="535">
        <v>68</v>
      </c>
      <c r="H23" s="537">
        <v>3.14155814816235</v>
      </c>
      <c r="I23" s="532"/>
    </row>
    <row r="24" ht="24" customHeight="1" spans="1:9">
      <c r="A24" s="533" t="s">
        <v>67</v>
      </c>
      <c r="B24" s="534" t="s">
        <v>68</v>
      </c>
      <c r="C24" s="535">
        <v>91</v>
      </c>
      <c r="D24" s="536">
        <v>2.09724438220827</v>
      </c>
      <c r="E24" s="535">
        <v>65</v>
      </c>
      <c r="F24" s="536">
        <v>2.98919841655262</v>
      </c>
      <c r="G24" s="535">
        <v>26</v>
      </c>
      <c r="H24" s="537">
        <v>1.20118399782678</v>
      </c>
      <c r="I24" s="532"/>
    </row>
    <row r="25" ht="24" customHeight="1" spans="1:9">
      <c r="A25" s="533" t="s">
        <v>69</v>
      </c>
      <c r="B25" s="538" t="s">
        <v>70</v>
      </c>
      <c r="C25" s="535">
        <v>104</v>
      </c>
      <c r="D25" s="536">
        <v>2.39685072252374</v>
      </c>
      <c r="E25" s="535">
        <v>53</v>
      </c>
      <c r="F25" s="536">
        <v>2.43734640118906</v>
      </c>
      <c r="G25" s="535">
        <v>51</v>
      </c>
      <c r="H25" s="537">
        <v>2.35616861112176</v>
      </c>
      <c r="I25" s="532"/>
    </row>
    <row r="26" ht="24" customHeight="1" spans="1:9">
      <c r="A26" s="533" t="s">
        <v>71</v>
      </c>
      <c r="B26" s="534" t="s">
        <v>72</v>
      </c>
      <c r="C26" s="535">
        <v>205</v>
      </c>
      <c r="D26" s="536">
        <v>4.72456152035929</v>
      </c>
      <c r="E26" s="535">
        <v>41</v>
      </c>
      <c r="F26" s="536">
        <v>1.8854943858255</v>
      </c>
      <c r="G26" s="535">
        <v>164</v>
      </c>
      <c r="H26" s="537">
        <v>7.57669906321508</v>
      </c>
      <c r="I26" s="532"/>
    </row>
    <row r="27" ht="24" customHeight="1" spans="1:9">
      <c r="A27" s="533" t="s">
        <v>73</v>
      </c>
      <c r="B27" s="539" t="s">
        <v>74</v>
      </c>
      <c r="C27" s="535">
        <v>164</v>
      </c>
      <c r="D27" s="536">
        <v>3.77964921628743</v>
      </c>
      <c r="E27" s="535">
        <v>93</v>
      </c>
      <c r="F27" s="536">
        <v>4.27685311906759</v>
      </c>
      <c r="G27" s="535">
        <v>71</v>
      </c>
      <c r="H27" s="537">
        <v>3.28015630175775</v>
      </c>
      <c r="I27" s="532"/>
    </row>
    <row r="28" ht="24" customHeight="1" spans="1:9">
      <c r="A28" s="533" t="s">
        <v>75</v>
      </c>
      <c r="B28" s="540" t="s">
        <v>76</v>
      </c>
      <c r="C28" s="535">
        <v>185</v>
      </c>
      <c r="D28" s="536">
        <v>4.26362868910472</v>
      </c>
      <c r="E28" s="535">
        <v>88</v>
      </c>
      <c r="F28" s="536">
        <v>4.04691477933277</v>
      </c>
      <c r="G28" s="535">
        <v>97</v>
      </c>
      <c r="H28" s="537">
        <v>4.48134029958453</v>
      </c>
      <c r="I28" s="532"/>
    </row>
    <row r="29" ht="24" customHeight="1" spans="1:9">
      <c r="A29" s="533"/>
      <c r="B29" s="542" t="s">
        <v>77</v>
      </c>
      <c r="C29" s="535">
        <v>62</v>
      </c>
      <c r="D29" s="536">
        <v>1.42889177688915</v>
      </c>
      <c r="E29" s="535">
        <v>43</v>
      </c>
      <c r="F29" s="536">
        <v>1.97746972171942</v>
      </c>
      <c r="G29" s="535">
        <v>19</v>
      </c>
      <c r="H29" s="537">
        <v>0.877788306104186</v>
      </c>
      <c r="I29" s="532"/>
    </row>
    <row r="30" ht="24" customHeight="1" spans="1:9">
      <c r="A30" s="467"/>
      <c r="B30" s="543" t="s">
        <v>78</v>
      </c>
      <c r="C30" s="544">
        <v>921</v>
      </c>
      <c r="D30" s="545">
        <v>21.2259568792727</v>
      </c>
      <c r="E30" s="544">
        <v>541</v>
      </c>
      <c r="F30" s="545">
        <v>24.8793283593072</v>
      </c>
      <c r="G30" s="544">
        <v>380</v>
      </c>
      <c r="H30" s="546">
        <v>17.5557661220837</v>
      </c>
      <c r="I30" s="532"/>
    </row>
    <row r="31" ht="24" customHeight="1" spans="1:9">
      <c r="A31" s="547" t="s">
        <v>79</v>
      </c>
      <c r="B31" s="547"/>
      <c r="C31" s="547"/>
      <c r="D31" s="547"/>
      <c r="E31" s="547"/>
      <c r="F31" s="547"/>
      <c r="G31" s="547"/>
      <c r="H31" s="547"/>
    </row>
    <row r="32" ht="24" customHeight="1" spans="1:9">
      <c r="A32" s="520" t="s">
        <v>80</v>
      </c>
      <c r="B32" s="520"/>
      <c r="C32" s="520"/>
      <c r="D32" s="520"/>
      <c r="E32" s="520"/>
      <c r="F32" s="520"/>
      <c r="G32" s="520"/>
      <c r="H32" s="520"/>
    </row>
    <row r="33" ht="24" customHeight="1" spans="1:9">
      <c r="A33" s="520" t="s">
        <v>81</v>
      </c>
      <c r="B33" s="520"/>
      <c r="C33" s="520"/>
      <c r="D33" s="520"/>
      <c r="E33" s="520"/>
      <c r="F33" s="520"/>
      <c r="G33" s="520"/>
      <c r="H33" s="520"/>
    </row>
    <row r="34" ht="18" customHeight="1"/>
    <row r="35" ht="39.75" customHeight="1" spans="1:9">
      <c r="A35" s="548"/>
      <c r="B35" s="548"/>
      <c r="C35" s="548"/>
      <c r="D35" s="548"/>
      <c r="E35" s="548"/>
      <c r="F35" s="548"/>
      <c r="G35" s="548"/>
      <c r="H35" s="548"/>
    </row>
    <row r="36" ht="18" customHeight="1" spans="1:9">
      <c r="A36" s="549"/>
      <c r="F36" s="549"/>
      <c r="G36" s="549"/>
      <c r="H36" s="549"/>
      <c r="I36" s="550"/>
    </row>
    <row r="37" ht="18" customHeight="1" spans="1:9">
      <c r="I37" s="551"/>
    </row>
  </sheetData>
  <mergeCells count="11">
    <mergeCell ref="A1:H1"/>
    <mergeCell ref="E3:H3"/>
    <mergeCell ref="E4:F4"/>
    <mergeCell ref="G4:H4"/>
    <mergeCell ref="A31:H31"/>
    <mergeCell ref="A32:H32"/>
    <mergeCell ref="A33:H33"/>
    <mergeCell ref="A35:H35"/>
    <mergeCell ref="A3:A5"/>
    <mergeCell ref="B3:B5"/>
    <mergeCell ref="C3:D4"/>
  </mergeCells>
  <pageMargins left="0.708661417322835" right="0.708661417322835" top="0.748031496062992" bottom="0.748031496062992" header="0.31496062992126" footer="0.31496062992126"/>
  <pageSetup paperSize="1" scale="77" orientation="portrait"/>
  <headerFooter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5:R18"/>
  <sheetViews>
    <sheetView view="pageBreakPreview" zoomScale="85" zoomScalePageLayoutView="60" zoomScaleNormal="100" topLeftCell="A7" workbookViewId="0">
      <selection activeCell="F35" sqref="F35"/>
    </sheetView>
  </sheetViews>
  <sheetFormatPr defaultColWidth="11.4285714285714" defaultRowHeight="15.75"/>
  <cols>
    <col min="1" max="1" width="11.8571428571429" style="459" customWidth="1"/>
    <col min="2" max="2" width="18.5714285714286" style="459" customWidth="1"/>
    <col min="3" max="8" width="11.2857142857143" style="459" customWidth="1"/>
    <col min="9" max="9" width="11.4285714285714" style="459"/>
    <col min="10" max="10" width="11.4285714285714" style="496"/>
    <col min="11" max="11" width="11.7142857142857" style="496" customWidth="1"/>
    <col min="12" max="12" width="18.7142857142857" style="496" customWidth="1"/>
    <col min="13" max="13" width="14.1428571428571" style="496" customWidth="1"/>
    <col min="14" max="18" width="11.4285714285714" style="497"/>
    <col min="19" max="16384" width="11.4285714285714" style="459"/>
  </cols>
  <sheetData>
    <row r="5" ht="18.75" customHeight="1" spans="1:18">
      <c r="A5" s="498" t="s">
        <v>82</v>
      </c>
      <c r="B5" s="498"/>
      <c r="C5" s="498"/>
      <c r="D5" s="498"/>
      <c r="E5" s="498"/>
      <c r="F5" s="498"/>
      <c r="G5" s="498"/>
      <c r="H5" s="498"/>
      <c r="I5" s="499"/>
    </row>
    <row r="6" ht="39" customHeight="1" spans="1:18">
      <c r="A6" s="498"/>
      <c r="B6" s="498"/>
      <c r="C6" s="498"/>
      <c r="D6" s="498"/>
      <c r="E6" s="498"/>
      <c r="F6" s="498"/>
      <c r="G6" s="498"/>
      <c r="H6" s="498"/>
      <c r="I6" s="499"/>
    </row>
    <row r="8" ht="25.5" customHeight="1" spans="1:18">
      <c r="A8" s="500" t="s">
        <v>83</v>
      </c>
      <c r="B8" s="355" t="s">
        <v>27</v>
      </c>
      <c r="C8" s="424" t="s">
        <v>3</v>
      </c>
      <c r="D8" s="424"/>
      <c r="E8" s="424" t="s">
        <v>28</v>
      </c>
      <c r="F8" s="424"/>
      <c r="G8" s="424"/>
      <c r="H8" s="425"/>
      <c r="I8" s="496"/>
      <c r="M8" s="497"/>
      <c r="R8" s="459"/>
    </row>
    <row r="9" ht="25.5" customHeight="1" spans="1:18">
      <c r="A9" s="148"/>
      <c r="B9" s="359"/>
      <c r="C9" s="360"/>
      <c r="D9" s="360"/>
      <c r="E9" s="360" t="s">
        <v>29</v>
      </c>
      <c r="F9" s="360"/>
      <c r="G9" s="360" t="s">
        <v>30</v>
      </c>
      <c r="H9" s="463"/>
      <c r="I9" s="496"/>
      <c r="M9" s="497"/>
      <c r="R9" s="459"/>
    </row>
    <row r="10" ht="25.5" customHeight="1" spans="1:18">
      <c r="A10" s="148"/>
      <c r="B10" s="359"/>
      <c r="C10" s="360" t="s">
        <v>5</v>
      </c>
      <c r="D10" s="360" t="s">
        <v>31</v>
      </c>
      <c r="E10" s="360" t="s">
        <v>5</v>
      </c>
      <c r="F10" s="360" t="s">
        <v>31</v>
      </c>
      <c r="G10" s="360" t="s">
        <v>5</v>
      </c>
      <c r="H10" s="463" t="s">
        <v>31</v>
      </c>
      <c r="I10" s="496"/>
      <c r="M10" s="497"/>
      <c r="R10" s="459"/>
    </row>
    <row r="11" ht="27" customHeight="1" spans="1:18">
      <c r="A11" s="501" t="s">
        <v>50</v>
      </c>
      <c r="B11" s="502" t="s">
        <v>84</v>
      </c>
      <c r="C11" s="503">
        <v>1121</v>
      </c>
      <c r="D11" s="504">
        <v>34.6502381469757</v>
      </c>
      <c r="E11" s="505">
        <v>11</v>
      </c>
      <c r="F11" s="504">
        <v>0.682919318670021</v>
      </c>
      <c r="G11" s="503">
        <v>1110</v>
      </c>
      <c r="H11" s="506">
        <v>68.3306093428258</v>
      </c>
      <c r="I11" s="496"/>
      <c r="K11" s="507"/>
      <c r="L11" s="507"/>
      <c r="M11" s="497"/>
      <c r="R11" s="459"/>
    </row>
    <row r="12" ht="27" customHeight="1" spans="1:18">
      <c r="A12" s="508" t="s">
        <v>57</v>
      </c>
      <c r="B12" s="393" t="s">
        <v>85</v>
      </c>
      <c r="C12" s="210">
        <v>528</v>
      </c>
      <c r="D12" s="509">
        <v>32.5032087684793</v>
      </c>
      <c r="E12" s="510" t="s">
        <v>54</v>
      </c>
      <c r="F12" s="509" t="s">
        <v>54</v>
      </c>
      <c r="G12" s="210">
        <v>528</v>
      </c>
      <c r="H12" s="511">
        <v>32.5032087684793</v>
      </c>
      <c r="I12" s="496"/>
      <c r="L12" s="512"/>
      <c r="M12" s="497"/>
      <c r="R12" s="459"/>
    </row>
    <row r="13" ht="27" customHeight="1" spans="1:18">
      <c r="A13" s="513" t="s">
        <v>63</v>
      </c>
      <c r="B13" s="400" t="s">
        <v>86</v>
      </c>
      <c r="C13" s="218">
        <v>900</v>
      </c>
      <c r="D13" s="514">
        <v>55.8752169820926</v>
      </c>
      <c r="E13" s="218">
        <v>900</v>
      </c>
      <c r="F13" s="514">
        <v>55.8752169820926</v>
      </c>
      <c r="G13" s="515" t="s">
        <v>54</v>
      </c>
      <c r="H13" s="516" t="s">
        <v>54</v>
      </c>
      <c r="I13" s="496"/>
      <c r="L13" s="517"/>
      <c r="M13" s="497"/>
      <c r="R13" s="459"/>
    </row>
    <row r="14" ht="27" customHeight="1" spans="1:18">
      <c r="A14" s="518" t="s">
        <v>87</v>
      </c>
      <c r="B14" s="518"/>
      <c r="C14" s="518"/>
      <c r="D14" s="518"/>
      <c r="E14" s="518"/>
      <c r="F14" s="518"/>
      <c r="G14" s="518"/>
      <c r="H14" s="518"/>
      <c r="I14" s="519"/>
    </row>
    <row r="15" ht="21" customHeight="1" spans="1:18">
      <c r="A15" s="520" t="s">
        <v>80</v>
      </c>
      <c r="B15" s="520"/>
      <c r="C15" s="520"/>
      <c r="D15" s="520"/>
      <c r="E15" s="520"/>
      <c r="F15" s="520"/>
      <c r="G15" s="520"/>
      <c r="H15" s="520"/>
      <c r="L15" s="521"/>
      <c r="M15" s="522"/>
    </row>
    <row r="16" ht="21" customHeight="1" spans="1:18">
      <c r="A16" s="520" t="s">
        <v>81</v>
      </c>
      <c r="B16" s="520"/>
      <c r="C16" s="520"/>
      <c r="D16" s="520"/>
      <c r="E16" s="520"/>
      <c r="F16" s="520"/>
      <c r="G16" s="520"/>
      <c r="H16" s="520"/>
    </row>
    <row r="17" spans="11:11">
      <c r="K17" s="522"/>
    </row>
    <row r="18" spans="11:11">
      <c r="K18" s="522"/>
    </row>
  </sheetData>
  <mergeCells count="11">
    <mergeCell ref="E8:H8"/>
    <mergeCell ref="E9:F9"/>
    <mergeCell ref="G9:H9"/>
    <mergeCell ref="K11:L11"/>
    <mergeCell ref="A14:H14"/>
    <mergeCell ref="A15:H15"/>
    <mergeCell ref="A16:H16"/>
    <mergeCell ref="A8:A10"/>
    <mergeCell ref="B8:B10"/>
    <mergeCell ref="A5:H6"/>
    <mergeCell ref="C8:D9"/>
  </mergeCells>
  <pageMargins left="0.708661417322835" right="0.708661417322835" top="0.748031496062992" bottom="0.748031496062992" header="0.31496062992126" footer="0.31496062992126"/>
  <pageSetup paperSize="1" scale="90" orientation="portrait"/>
  <headerFooter>
    <oddFooter>&amp;C3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AG40"/>
  <sheetViews>
    <sheetView view="pageBreakPreview" zoomScale="50" zoomScalePageLayoutView="60" zoomScaleNormal="100" topLeftCell="A16" workbookViewId="0">
      <selection activeCell="R38" sqref="R37:R38"/>
    </sheetView>
  </sheetViews>
  <sheetFormatPr defaultColWidth="10.1428571428571" defaultRowHeight="24.75" customHeight="1"/>
  <cols>
    <col min="1" max="1" width="10.1428571428571" style="188"/>
    <col min="2" max="2" width="65.5714285714286" style="188" customWidth="1"/>
    <col min="3" max="3" width="11.2857142857143" style="475" customWidth="1"/>
    <col min="4" max="4" width="18.7142857142857" style="475" customWidth="1"/>
    <col min="5" max="15" width="11.2857142857143" style="240" customWidth="1"/>
    <col min="16" max="16" width="11" style="240" customWidth="1"/>
    <col min="17" max="17" width="15.1428571428571" style="240" customWidth="1"/>
    <col min="18" max="18" width="14" style="240" customWidth="1"/>
    <col min="19" max="19" width="12.7142857142857" style="240" customWidth="1"/>
    <col min="20" max="16384" width="10.1428571428571" style="240"/>
  </cols>
  <sheetData>
    <row r="1" s="188" customFormat="1" ht="48" customHeight="1" spans="1:33">
      <c r="A1" s="187" t="s">
        <v>88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61"/>
      <c r="R1" s="161"/>
      <c r="S1" s="161"/>
      <c r="U1" s="161"/>
      <c r="X1" s="161"/>
    </row>
    <row r="3" customHeight="1" spans="1:33">
      <c r="A3" s="136" t="s">
        <v>89</v>
      </c>
      <c r="B3" s="476" t="s">
        <v>90</v>
      </c>
      <c r="C3" s="424" t="s">
        <v>91</v>
      </c>
      <c r="D3" s="424"/>
      <c r="E3" s="424"/>
      <c r="F3" s="424"/>
      <c r="G3" s="424"/>
      <c r="H3" s="424"/>
      <c r="I3" s="424"/>
      <c r="J3" s="424"/>
      <c r="K3" s="424"/>
      <c r="L3" s="424"/>
      <c r="M3" s="424"/>
      <c r="N3" s="424"/>
      <c r="O3" s="424"/>
      <c r="P3" s="425"/>
    </row>
    <row r="4" customHeight="1" spans="1:33">
      <c r="A4" s="140"/>
      <c r="B4" s="145"/>
      <c r="C4" s="360" t="s">
        <v>3</v>
      </c>
      <c r="D4" s="360"/>
      <c r="E4" s="360" t="s">
        <v>92</v>
      </c>
      <c r="F4" s="360"/>
      <c r="G4" s="360" t="s">
        <v>93</v>
      </c>
      <c r="H4" s="360"/>
      <c r="I4" s="360" t="s">
        <v>94</v>
      </c>
      <c r="J4" s="360"/>
      <c r="K4" s="360" t="s">
        <v>95</v>
      </c>
      <c r="L4" s="360"/>
      <c r="M4" s="360" t="s">
        <v>96</v>
      </c>
      <c r="N4" s="360"/>
      <c r="O4" s="477" t="s">
        <v>97</v>
      </c>
      <c r="P4" s="478"/>
      <c r="S4" s="479"/>
      <c r="T4" s="479"/>
      <c r="U4" s="479"/>
      <c r="V4" s="479"/>
      <c r="W4" s="479"/>
      <c r="X4" s="480"/>
      <c r="Y4" s="480"/>
      <c r="Z4" s="480"/>
      <c r="AA4" s="480"/>
      <c r="AB4" s="480"/>
      <c r="AC4" s="480"/>
      <c r="AD4" s="480"/>
      <c r="AE4" s="480"/>
      <c r="AF4" s="480"/>
      <c r="AG4" s="480"/>
    </row>
    <row r="5" customHeight="1" spans="1:33">
      <c r="A5" s="150"/>
      <c r="B5" s="145"/>
      <c r="C5" s="195" t="s">
        <v>5</v>
      </c>
      <c r="D5" s="195" t="s">
        <v>31</v>
      </c>
      <c r="E5" s="195" t="s">
        <v>5</v>
      </c>
      <c r="F5" s="195" t="s">
        <v>31</v>
      </c>
      <c r="G5" s="195" t="s">
        <v>5</v>
      </c>
      <c r="H5" s="195" t="s">
        <v>31</v>
      </c>
      <c r="I5" s="195" t="s">
        <v>5</v>
      </c>
      <c r="J5" s="195" t="s">
        <v>31</v>
      </c>
      <c r="K5" s="195" t="s">
        <v>5</v>
      </c>
      <c r="L5" s="195" t="s">
        <v>31</v>
      </c>
      <c r="M5" s="195" t="s">
        <v>5</v>
      </c>
      <c r="N5" s="195" t="s">
        <v>31</v>
      </c>
      <c r="O5" s="195" t="s">
        <v>5</v>
      </c>
      <c r="P5" s="196" t="s">
        <v>31</v>
      </c>
      <c r="S5" s="479"/>
      <c r="T5" s="479"/>
      <c r="U5" s="479"/>
      <c r="V5" s="479"/>
      <c r="W5" s="479"/>
      <c r="X5" s="481"/>
      <c r="Y5" s="481"/>
      <c r="Z5" s="481"/>
      <c r="AA5" s="481"/>
      <c r="AB5" s="481"/>
      <c r="AC5" s="481"/>
      <c r="AD5" s="481"/>
      <c r="AE5" s="481"/>
      <c r="AF5" s="481"/>
      <c r="AG5" s="481"/>
    </row>
    <row r="6" s="475" customFormat="1" customHeight="1" spans="1:33">
      <c r="A6" s="482"/>
      <c r="B6" s="483" t="s">
        <v>98</v>
      </c>
      <c r="C6" s="484">
        <v>7648</v>
      </c>
      <c r="D6" s="485">
        <v>176.260707034777</v>
      </c>
      <c r="E6" s="486">
        <v>150</v>
      </c>
      <c r="F6" s="485">
        <v>81.1076475622253</v>
      </c>
      <c r="G6" s="486">
        <v>476</v>
      </c>
      <c r="H6" s="485">
        <v>177.130779077729</v>
      </c>
      <c r="I6" s="486">
        <v>461</v>
      </c>
      <c r="J6" s="485">
        <v>152.34180080566</v>
      </c>
      <c r="K6" s="486">
        <v>988</v>
      </c>
      <c r="L6" s="485">
        <v>211.582651079221</v>
      </c>
      <c r="M6" s="486">
        <v>61</v>
      </c>
      <c r="N6" s="485">
        <v>104.262810651899</v>
      </c>
      <c r="O6" s="486">
        <v>340</v>
      </c>
      <c r="P6" s="487">
        <v>285.057933833023</v>
      </c>
      <c r="S6" s="488"/>
      <c r="T6" s="488"/>
      <c r="U6" s="488"/>
      <c r="V6" s="488"/>
      <c r="W6" s="488"/>
      <c r="X6" s="488"/>
      <c r="Y6" s="488"/>
      <c r="Z6" s="488"/>
      <c r="AA6" s="488"/>
      <c r="AB6" s="488"/>
      <c r="AC6" s="488"/>
      <c r="AD6" s="488"/>
      <c r="AE6" s="488"/>
      <c r="AF6" s="488"/>
      <c r="AG6" s="488"/>
    </row>
    <row r="7" customHeight="1" spans="1:33">
      <c r="A7" s="370" t="s">
        <v>32</v>
      </c>
      <c r="B7" s="392" t="s">
        <v>99</v>
      </c>
      <c r="C7" s="489">
        <v>458</v>
      </c>
      <c r="D7" s="437">
        <v>10.5553613783901</v>
      </c>
      <c r="E7" s="438">
        <v>12</v>
      </c>
      <c r="F7" s="437">
        <v>6.48861180497802</v>
      </c>
      <c r="G7" s="438">
        <v>46</v>
      </c>
      <c r="H7" s="437">
        <v>17.1176803310411</v>
      </c>
      <c r="I7" s="438">
        <v>35</v>
      </c>
      <c r="J7" s="437">
        <v>11.5660803214709</v>
      </c>
      <c r="K7" s="438">
        <v>56</v>
      </c>
      <c r="L7" s="437">
        <v>11.9925389275672</v>
      </c>
      <c r="M7" s="438">
        <v>5</v>
      </c>
      <c r="N7" s="437">
        <v>8.54613202064746</v>
      </c>
      <c r="O7" s="438">
        <v>21</v>
      </c>
      <c r="P7" s="439">
        <v>17.6065194426279</v>
      </c>
      <c r="S7" s="479"/>
      <c r="T7" s="479"/>
      <c r="U7" s="479"/>
      <c r="V7" s="479"/>
      <c r="W7" s="479"/>
      <c r="X7" s="479"/>
      <c r="Y7" s="479"/>
      <c r="Z7" s="479"/>
      <c r="AA7" s="479"/>
      <c r="AB7" s="479"/>
      <c r="AC7" s="479"/>
      <c r="AD7" s="479"/>
      <c r="AE7" s="479"/>
      <c r="AF7" s="479"/>
      <c r="AG7" s="479"/>
    </row>
    <row r="8" customHeight="1" spans="1:33">
      <c r="A8" s="370" t="s">
        <v>34</v>
      </c>
      <c r="B8" s="392" t="s">
        <v>100</v>
      </c>
      <c r="C8" s="489">
        <v>473</v>
      </c>
      <c r="D8" s="437">
        <v>10.9010609868527</v>
      </c>
      <c r="E8" s="438">
        <v>3</v>
      </c>
      <c r="F8" s="437">
        <v>1.62215295124451</v>
      </c>
      <c r="G8" s="438">
        <v>32</v>
      </c>
      <c r="H8" s="437">
        <v>11.9079515346373</v>
      </c>
      <c r="I8" s="438">
        <v>22</v>
      </c>
      <c r="J8" s="437">
        <v>7.27010763063888</v>
      </c>
      <c r="K8" s="438">
        <v>45</v>
      </c>
      <c r="L8" s="437">
        <v>9.63686163822365</v>
      </c>
      <c r="M8" s="438">
        <v>1</v>
      </c>
      <c r="N8" s="437">
        <v>1.70922640412949</v>
      </c>
      <c r="O8" s="438">
        <v>31</v>
      </c>
      <c r="P8" s="439">
        <v>25.9905763200698</v>
      </c>
      <c r="S8" s="479"/>
      <c r="T8" s="479"/>
      <c r="U8" s="479"/>
      <c r="V8" s="479"/>
      <c r="W8" s="479"/>
      <c r="X8" s="479"/>
      <c r="Y8" s="479"/>
      <c r="Z8" s="479"/>
      <c r="AA8" s="479"/>
      <c r="AB8" s="479"/>
      <c r="AC8" s="479"/>
      <c r="AD8" s="479"/>
      <c r="AE8" s="479"/>
      <c r="AF8" s="479"/>
      <c r="AG8" s="479"/>
    </row>
    <row r="9" customHeight="1" spans="1:33">
      <c r="A9" s="370" t="s">
        <v>36</v>
      </c>
      <c r="B9" s="392" t="s">
        <v>101</v>
      </c>
      <c r="C9" s="489">
        <v>195</v>
      </c>
      <c r="D9" s="437">
        <v>4.49409491001327</v>
      </c>
      <c r="E9" s="438">
        <v>4</v>
      </c>
      <c r="F9" s="437">
        <v>2.16287060165934</v>
      </c>
      <c r="G9" s="438">
        <v>18</v>
      </c>
      <c r="H9" s="437">
        <v>6.69822273823346</v>
      </c>
      <c r="I9" s="438">
        <v>8</v>
      </c>
      <c r="J9" s="437">
        <v>2.6436755020505</v>
      </c>
      <c r="K9" s="438">
        <v>22</v>
      </c>
      <c r="L9" s="437">
        <v>4.71135457868712</v>
      </c>
      <c r="M9" s="437" t="s">
        <v>102</v>
      </c>
      <c r="N9" s="437" t="s">
        <v>102</v>
      </c>
      <c r="O9" s="438">
        <v>8</v>
      </c>
      <c r="P9" s="439">
        <v>6.70724550195349</v>
      </c>
      <c r="S9" s="479"/>
      <c r="T9" s="479"/>
      <c r="U9" s="479"/>
      <c r="V9" s="479"/>
      <c r="W9" s="479"/>
      <c r="X9" s="479"/>
      <c r="Y9" s="479"/>
      <c r="Z9" s="479"/>
      <c r="AA9" s="479"/>
      <c r="AB9" s="479"/>
      <c r="AC9" s="479"/>
      <c r="AD9" s="479"/>
      <c r="AE9" s="479"/>
      <c r="AF9" s="479"/>
      <c r="AG9" s="479"/>
    </row>
    <row r="10" customHeight="1" spans="1:33">
      <c r="A10" s="370" t="s">
        <v>38</v>
      </c>
      <c r="B10" s="395" t="s">
        <v>103</v>
      </c>
      <c r="C10" s="489">
        <v>189</v>
      </c>
      <c r="D10" s="437">
        <v>4.35581506662825</v>
      </c>
      <c r="E10" s="438">
        <v>13</v>
      </c>
      <c r="F10" s="437">
        <v>7.02932945539286</v>
      </c>
      <c r="G10" s="438">
        <v>18</v>
      </c>
      <c r="H10" s="437">
        <v>6.69822273823346</v>
      </c>
      <c r="I10" s="438">
        <v>10</v>
      </c>
      <c r="J10" s="437">
        <v>3.30459437756313</v>
      </c>
      <c r="K10" s="438">
        <v>18</v>
      </c>
      <c r="L10" s="437">
        <v>3.85474465528946</v>
      </c>
      <c r="M10" s="437" t="s">
        <v>102</v>
      </c>
      <c r="N10" s="437" t="s">
        <v>102</v>
      </c>
      <c r="O10" s="438">
        <v>4</v>
      </c>
      <c r="P10" s="439">
        <v>3.35362275097674</v>
      </c>
      <c r="S10" s="479"/>
      <c r="T10" s="479"/>
      <c r="U10" s="479"/>
      <c r="V10" s="479"/>
      <c r="W10" s="479"/>
      <c r="X10" s="479"/>
      <c r="Y10" s="479"/>
      <c r="Z10" s="479"/>
      <c r="AA10" s="479"/>
      <c r="AB10" s="479"/>
      <c r="AC10" s="479"/>
      <c r="AD10" s="479"/>
      <c r="AE10" s="479"/>
      <c r="AF10" s="479"/>
      <c r="AG10" s="479"/>
    </row>
    <row r="11" customHeight="1" spans="1:33">
      <c r="A11" s="370" t="s">
        <v>40</v>
      </c>
      <c r="B11" s="392" t="s">
        <v>104</v>
      </c>
      <c r="C11" s="489">
        <v>142</v>
      </c>
      <c r="D11" s="437">
        <v>3.27262296011223</v>
      </c>
      <c r="E11" s="438">
        <v>1</v>
      </c>
      <c r="F11" s="437">
        <v>0.540717650414835</v>
      </c>
      <c r="G11" s="438">
        <v>6</v>
      </c>
      <c r="H11" s="437">
        <v>2.23274091274448</v>
      </c>
      <c r="I11" s="438">
        <v>9</v>
      </c>
      <c r="J11" s="437">
        <v>2.97413493980681</v>
      </c>
      <c r="K11" s="438">
        <v>14</v>
      </c>
      <c r="L11" s="437">
        <v>2.9981347318918</v>
      </c>
      <c r="M11" s="437" t="s">
        <v>102</v>
      </c>
      <c r="N11" s="437" t="s">
        <v>102</v>
      </c>
      <c r="O11" s="438">
        <v>8</v>
      </c>
      <c r="P11" s="439">
        <v>6.70724550195349</v>
      </c>
      <c r="S11" s="479"/>
      <c r="T11" s="479"/>
      <c r="U11" s="479"/>
      <c r="V11" s="479"/>
      <c r="W11" s="479"/>
      <c r="X11" s="479"/>
      <c r="Y11" s="479"/>
      <c r="Z11" s="479"/>
      <c r="AA11" s="479"/>
      <c r="AB11" s="479"/>
      <c r="AC11" s="479"/>
      <c r="AD11" s="479"/>
      <c r="AE11" s="479"/>
      <c r="AF11" s="479"/>
      <c r="AG11" s="479"/>
    </row>
    <row r="12" customHeight="1" spans="1:33">
      <c r="A12" s="370" t="s">
        <v>42</v>
      </c>
      <c r="B12" s="392" t="s">
        <v>105</v>
      </c>
      <c r="C12" s="489">
        <v>60</v>
      </c>
      <c r="D12" s="437">
        <v>1.38279843385024</v>
      </c>
      <c r="E12" s="438">
        <v>1</v>
      </c>
      <c r="F12" s="437">
        <v>0.540717650414835</v>
      </c>
      <c r="G12" s="438">
        <v>1</v>
      </c>
      <c r="H12" s="437">
        <v>0.372123485457414</v>
      </c>
      <c r="I12" s="438">
        <v>2</v>
      </c>
      <c r="J12" s="437">
        <v>0.660918875512625</v>
      </c>
      <c r="K12" s="438">
        <v>6</v>
      </c>
      <c r="L12" s="437">
        <v>1.28491488509649</v>
      </c>
      <c r="M12" s="437" t="s">
        <v>102</v>
      </c>
      <c r="N12" s="437" t="s">
        <v>102</v>
      </c>
      <c r="O12" s="438">
        <v>4</v>
      </c>
      <c r="P12" s="439">
        <v>3.35362275097674</v>
      </c>
      <c r="S12" s="479"/>
      <c r="T12" s="479"/>
      <c r="U12" s="479"/>
      <c r="V12" s="479"/>
      <c r="W12" s="479"/>
      <c r="X12" s="479"/>
      <c r="Y12" s="479"/>
      <c r="Z12" s="479"/>
      <c r="AA12" s="479"/>
      <c r="AB12" s="479"/>
      <c r="AC12" s="479"/>
      <c r="AD12" s="479"/>
      <c r="AE12" s="479"/>
      <c r="AF12" s="479"/>
      <c r="AG12" s="479"/>
    </row>
    <row r="13" customHeight="1" spans="1:33">
      <c r="A13" s="370" t="s">
        <v>44</v>
      </c>
      <c r="B13" s="395" t="s">
        <v>106</v>
      </c>
      <c r="C13" s="489">
        <v>292</v>
      </c>
      <c r="D13" s="437">
        <v>6.72961904473782</v>
      </c>
      <c r="E13" s="438">
        <v>4</v>
      </c>
      <c r="F13" s="437">
        <v>2.16287060165934</v>
      </c>
      <c r="G13" s="438">
        <v>17</v>
      </c>
      <c r="H13" s="437">
        <v>6.32609925277604</v>
      </c>
      <c r="I13" s="438">
        <v>7</v>
      </c>
      <c r="J13" s="437">
        <v>2.31321606429419</v>
      </c>
      <c r="K13" s="438">
        <v>45</v>
      </c>
      <c r="L13" s="437">
        <v>9.63686163822365</v>
      </c>
      <c r="M13" s="438">
        <v>4</v>
      </c>
      <c r="N13" s="437">
        <v>6.83690561651796</v>
      </c>
      <c r="O13" s="438">
        <v>14</v>
      </c>
      <c r="P13" s="439">
        <v>11.7376796284186</v>
      </c>
      <c r="S13" s="479"/>
      <c r="T13" s="479"/>
      <c r="U13" s="479"/>
      <c r="V13" s="479"/>
      <c r="W13" s="479"/>
      <c r="X13" s="479"/>
      <c r="Y13" s="479"/>
      <c r="Z13" s="479"/>
      <c r="AA13" s="479"/>
      <c r="AB13" s="479"/>
      <c r="AC13" s="479"/>
      <c r="AD13" s="479"/>
      <c r="AE13" s="479"/>
      <c r="AF13" s="479"/>
      <c r="AG13" s="479"/>
    </row>
    <row r="14" customHeight="1" spans="1:33">
      <c r="A14" s="370" t="s">
        <v>46</v>
      </c>
      <c r="B14" s="395" t="s">
        <v>107</v>
      </c>
      <c r="C14" s="489">
        <v>413</v>
      </c>
      <c r="D14" s="437">
        <v>9.51826255300247</v>
      </c>
      <c r="E14" s="438">
        <v>11</v>
      </c>
      <c r="F14" s="437">
        <v>5.94789415456319</v>
      </c>
      <c r="G14" s="438">
        <v>16</v>
      </c>
      <c r="H14" s="437">
        <v>5.95397576731863</v>
      </c>
      <c r="I14" s="438">
        <v>24</v>
      </c>
      <c r="J14" s="437">
        <v>7.9310265061515</v>
      </c>
      <c r="K14" s="438">
        <v>35</v>
      </c>
      <c r="L14" s="437">
        <v>7.4953368297295</v>
      </c>
      <c r="M14" s="438">
        <v>2</v>
      </c>
      <c r="N14" s="437">
        <v>3.41845280825898</v>
      </c>
      <c r="O14" s="438">
        <v>15</v>
      </c>
      <c r="P14" s="439">
        <v>12.5760853161628</v>
      </c>
      <c r="S14" s="479"/>
      <c r="T14" s="479"/>
      <c r="U14" s="479"/>
      <c r="V14" s="479"/>
      <c r="W14" s="479"/>
      <c r="X14" s="479"/>
      <c r="Y14" s="479"/>
      <c r="Z14" s="479"/>
      <c r="AA14" s="479"/>
      <c r="AB14" s="479"/>
      <c r="AC14" s="479"/>
      <c r="AD14" s="479"/>
      <c r="AE14" s="479"/>
      <c r="AF14" s="479"/>
      <c r="AG14" s="479"/>
    </row>
    <row r="15" customHeight="1" spans="1:33">
      <c r="A15" s="370" t="s">
        <v>48</v>
      </c>
      <c r="B15" s="392" t="s">
        <v>108</v>
      </c>
      <c r="C15" s="489">
        <v>614</v>
      </c>
      <c r="D15" s="437">
        <v>14.1506373064008</v>
      </c>
      <c r="E15" s="438">
        <v>6</v>
      </c>
      <c r="F15" s="437">
        <v>3.24430590248901</v>
      </c>
      <c r="G15" s="438">
        <v>42</v>
      </c>
      <c r="H15" s="437">
        <v>15.6291863892114</v>
      </c>
      <c r="I15" s="438">
        <v>24</v>
      </c>
      <c r="J15" s="437">
        <v>7.9310265061515</v>
      </c>
      <c r="K15" s="438">
        <v>120</v>
      </c>
      <c r="L15" s="437">
        <v>25.6982977019297</v>
      </c>
      <c r="M15" s="438">
        <v>4</v>
      </c>
      <c r="N15" s="437">
        <v>6.83690561651796</v>
      </c>
      <c r="O15" s="438">
        <v>40</v>
      </c>
      <c r="P15" s="439">
        <v>33.5362275097674</v>
      </c>
      <c r="S15" s="479"/>
      <c r="T15" s="479"/>
      <c r="U15" s="479"/>
      <c r="V15" s="479"/>
      <c r="W15" s="479"/>
      <c r="X15" s="479"/>
      <c r="Y15" s="479"/>
      <c r="Z15" s="479"/>
      <c r="AA15" s="479"/>
      <c r="AB15" s="479"/>
      <c r="AC15" s="479"/>
      <c r="AD15" s="479"/>
      <c r="AE15" s="479"/>
      <c r="AF15" s="479"/>
      <c r="AG15" s="479"/>
    </row>
    <row r="16" customHeight="1" spans="1:33">
      <c r="A16" s="466" t="s">
        <v>50</v>
      </c>
      <c r="B16" s="392" t="s">
        <v>109</v>
      </c>
      <c r="C16" s="489">
        <v>1110</v>
      </c>
      <c r="D16" s="437">
        <v>68.3306219619421</v>
      </c>
      <c r="E16" s="438">
        <v>19</v>
      </c>
      <c r="F16" s="437">
        <v>32.5637993384407</v>
      </c>
      <c r="G16" s="438">
        <v>56</v>
      </c>
      <c r="H16" s="437">
        <v>57.3905735982865</v>
      </c>
      <c r="I16" s="438">
        <v>88</v>
      </c>
      <c r="J16" s="437">
        <v>83.6176015051168</v>
      </c>
      <c r="K16" s="438">
        <v>120</v>
      </c>
      <c r="L16" s="437">
        <v>70.6709618906838</v>
      </c>
      <c r="M16" s="438">
        <v>8</v>
      </c>
      <c r="N16" s="437">
        <v>43.7445319335083</v>
      </c>
      <c r="O16" s="438">
        <v>50</v>
      </c>
      <c r="P16" s="439">
        <v>104.82180293501</v>
      </c>
      <c r="S16" s="479"/>
      <c r="T16" s="479"/>
      <c r="U16" s="479"/>
      <c r="V16" s="479"/>
      <c r="W16" s="479"/>
      <c r="X16" s="479"/>
      <c r="Y16" s="479"/>
      <c r="Z16" s="479"/>
      <c r="AA16" s="479"/>
      <c r="AB16" s="479"/>
      <c r="AC16" s="479"/>
      <c r="AD16" s="479"/>
      <c r="AE16" s="479"/>
      <c r="AF16" s="479"/>
      <c r="AG16" s="479"/>
    </row>
    <row r="17" customHeight="1" spans="1:33">
      <c r="A17" s="466" t="s">
        <v>52</v>
      </c>
      <c r="B17" s="392" t="s">
        <v>110</v>
      </c>
      <c r="C17" s="489">
        <v>18</v>
      </c>
      <c r="D17" s="437">
        <v>0.831589004557211</v>
      </c>
      <c r="E17" s="438" t="s">
        <v>102</v>
      </c>
      <c r="F17" s="437" t="s">
        <v>102</v>
      </c>
      <c r="G17" s="438">
        <v>1</v>
      </c>
      <c r="H17" s="437">
        <v>0.761429050041117</v>
      </c>
      <c r="I17" s="438">
        <v>1</v>
      </c>
      <c r="J17" s="437">
        <v>0.669451585261354</v>
      </c>
      <c r="K17" s="438">
        <v>1</v>
      </c>
      <c r="L17" s="437">
        <v>0.429793269437401</v>
      </c>
      <c r="M17" s="438" t="s">
        <v>102</v>
      </c>
      <c r="N17" s="437" t="s">
        <v>102</v>
      </c>
      <c r="O17" s="438">
        <v>2</v>
      </c>
      <c r="P17" s="439">
        <v>3.3750147656896</v>
      </c>
      <c r="S17" s="479"/>
      <c r="T17" s="479"/>
      <c r="U17" s="479"/>
      <c r="V17" s="479"/>
      <c r="W17" s="479"/>
      <c r="X17" s="479"/>
      <c r="Y17" s="479"/>
      <c r="Z17" s="479"/>
      <c r="AA17" s="479"/>
      <c r="AB17" s="479"/>
      <c r="AC17" s="479"/>
      <c r="AD17" s="479"/>
      <c r="AE17" s="479"/>
      <c r="AF17" s="479"/>
      <c r="AG17" s="479"/>
    </row>
    <row r="18" customHeight="1" spans="1:33">
      <c r="A18" s="466" t="s">
        <v>55</v>
      </c>
      <c r="B18" s="392" t="s">
        <v>111</v>
      </c>
      <c r="C18" s="489">
        <v>14</v>
      </c>
      <c r="D18" s="437">
        <v>0.646791447988942</v>
      </c>
      <c r="E18" s="438" t="s">
        <v>102</v>
      </c>
      <c r="F18" s="437" t="s">
        <v>102</v>
      </c>
      <c r="G18" s="438">
        <v>1</v>
      </c>
      <c r="H18" s="437">
        <v>0.761429050041117</v>
      </c>
      <c r="I18" s="438">
        <v>3</v>
      </c>
      <c r="J18" s="437">
        <v>2.00835475578406</v>
      </c>
      <c r="K18" s="438">
        <v>2</v>
      </c>
      <c r="L18" s="437">
        <v>0.859586538874801</v>
      </c>
      <c r="M18" s="438" t="s">
        <v>102</v>
      </c>
      <c r="N18" s="437" t="s">
        <v>102</v>
      </c>
      <c r="O18" s="437" t="s">
        <v>102</v>
      </c>
      <c r="P18" s="439" t="s">
        <v>102</v>
      </c>
      <c r="S18" s="479"/>
      <c r="T18" s="479"/>
      <c r="U18" s="479"/>
      <c r="V18" s="479"/>
      <c r="W18" s="479"/>
      <c r="X18" s="479"/>
      <c r="Y18" s="479"/>
      <c r="Z18" s="479"/>
      <c r="AA18" s="479"/>
      <c r="AB18" s="479"/>
      <c r="AC18" s="479"/>
      <c r="AD18" s="479"/>
      <c r="AE18" s="479"/>
      <c r="AF18" s="479"/>
      <c r="AG18" s="479"/>
    </row>
    <row r="19" customHeight="1" spans="1:33">
      <c r="A19" s="466" t="s">
        <v>57</v>
      </c>
      <c r="B19" s="392" t="s">
        <v>112</v>
      </c>
      <c r="C19" s="489">
        <v>528</v>
      </c>
      <c r="D19" s="437">
        <v>32.503214771086</v>
      </c>
      <c r="E19" s="438">
        <v>14</v>
      </c>
      <c r="F19" s="437">
        <v>23.9943784599037</v>
      </c>
      <c r="G19" s="438">
        <v>32</v>
      </c>
      <c r="H19" s="437">
        <v>32.7946134847351</v>
      </c>
      <c r="I19" s="438">
        <v>38</v>
      </c>
      <c r="J19" s="437">
        <v>36.1076006499368</v>
      </c>
      <c r="K19" s="438">
        <v>102</v>
      </c>
      <c r="L19" s="437">
        <v>60.0703176070812</v>
      </c>
      <c r="M19" s="438">
        <v>3</v>
      </c>
      <c r="N19" s="437">
        <v>16.4041994750656</v>
      </c>
      <c r="O19" s="438">
        <v>21</v>
      </c>
      <c r="P19" s="439">
        <v>44.0251572327044</v>
      </c>
      <c r="S19" s="479"/>
      <c r="T19" s="479"/>
      <c r="U19" s="479"/>
      <c r="V19" s="479"/>
      <c r="W19" s="479"/>
      <c r="X19" s="479"/>
      <c r="Y19" s="479"/>
      <c r="Z19" s="479"/>
      <c r="AA19" s="479"/>
      <c r="AB19" s="479"/>
      <c r="AC19" s="479"/>
      <c r="AD19" s="479"/>
      <c r="AE19" s="479"/>
      <c r="AF19" s="479"/>
      <c r="AG19" s="479"/>
    </row>
    <row r="20" customHeight="1" spans="1:33">
      <c r="A20" s="466" t="s">
        <v>59</v>
      </c>
      <c r="B20" s="392" t="s">
        <v>113</v>
      </c>
      <c r="C20" s="489">
        <v>279</v>
      </c>
      <c r="D20" s="437">
        <v>12.8896295706368</v>
      </c>
      <c r="E20" s="438">
        <v>2</v>
      </c>
      <c r="F20" s="437">
        <v>2.19954249516101</v>
      </c>
      <c r="G20" s="438">
        <v>19</v>
      </c>
      <c r="H20" s="437">
        <v>14.4671519507812</v>
      </c>
      <c r="I20" s="438">
        <v>17</v>
      </c>
      <c r="J20" s="437">
        <v>11.380676949443</v>
      </c>
      <c r="K20" s="438">
        <v>52</v>
      </c>
      <c r="L20" s="437">
        <v>22.3492500107448</v>
      </c>
      <c r="M20" s="438">
        <v>1</v>
      </c>
      <c r="N20" s="437">
        <v>3.68256306389247</v>
      </c>
      <c r="O20" s="438">
        <v>10</v>
      </c>
      <c r="P20" s="439">
        <v>16.875073828448</v>
      </c>
      <c r="S20" s="479"/>
      <c r="T20" s="479"/>
      <c r="U20" s="479"/>
      <c r="V20" s="479"/>
      <c r="W20" s="479"/>
      <c r="X20" s="479"/>
      <c r="Y20" s="479"/>
      <c r="Z20" s="479"/>
      <c r="AA20" s="479"/>
      <c r="AB20" s="479"/>
      <c r="AC20" s="479"/>
      <c r="AD20" s="479"/>
      <c r="AE20" s="479"/>
      <c r="AF20" s="479"/>
      <c r="AG20" s="479"/>
    </row>
    <row r="21" customHeight="1" spans="1:33">
      <c r="A21" s="466" t="s">
        <v>61</v>
      </c>
      <c r="B21" s="392" t="s">
        <v>114</v>
      </c>
      <c r="C21" s="489">
        <v>108</v>
      </c>
      <c r="D21" s="437">
        <v>4.98953402734327</v>
      </c>
      <c r="E21" s="438">
        <v>2</v>
      </c>
      <c r="F21" s="437">
        <v>2.19954249516101</v>
      </c>
      <c r="G21" s="438">
        <v>6</v>
      </c>
      <c r="H21" s="437">
        <v>4.5685743002467</v>
      </c>
      <c r="I21" s="438">
        <v>9</v>
      </c>
      <c r="J21" s="437">
        <v>6.02506426735219</v>
      </c>
      <c r="K21" s="438">
        <v>12</v>
      </c>
      <c r="L21" s="437">
        <v>5.15751923324881</v>
      </c>
      <c r="M21" s="438">
        <v>1</v>
      </c>
      <c r="N21" s="437">
        <v>3.68256306389247</v>
      </c>
      <c r="O21" s="438">
        <v>5</v>
      </c>
      <c r="P21" s="439">
        <v>8.437536914224</v>
      </c>
      <c r="S21" s="479"/>
      <c r="T21" s="479"/>
      <c r="U21" s="479"/>
      <c r="V21" s="479"/>
      <c r="W21" s="479"/>
      <c r="X21" s="479"/>
      <c r="Y21" s="479"/>
      <c r="Z21" s="479"/>
      <c r="AA21" s="479"/>
      <c r="AB21" s="479"/>
      <c r="AC21" s="479"/>
      <c r="AD21" s="479"/>
      <c r="AE21" s="479"/>
      <c r="AF21" s="479"/>
      <c r="AG21" s="479"/>
    </row>
    <row r="22" customHeight="1" spans="1:33">
      <c r="A22" s="466" t="s">
        <v>63</v>
      </c>
      <c r="B22" s="392" t="s">
        <v>115</v>
      </c>
      <c r="C22" s="489">
        <v>900</v>
      </c>
      <c r="D22" s="437">
        <v>55.8752169820926</v>
      </c>
      <c r="E22" s="438">
        <v>10</v>
      </c>
      <c r="F22" s="437">
        <v>16.6950482486894</v>
      </c>
      <c r="G22" s="438">
        <v>53</v>
      </c>
      <c r="H22" s="437">
        <v>51.9862677783227</v>
      </c>
      <c r="I22" s="438">
        <v>68</v>
      </c>
      <c r="J22" s="437">
        <v>63.6054962631771</v>
      </c>
      <c r="K22" s="438">
        <v>119</v>
      </c>
      <c r="L22" s="437">
        <v>70.5954937531887</v>
      </c>
      <c r="M22" s="438">
        <v>12</v>
      </c>
      <c r="N22" s="437">
        <v>54.291272677917</v>
      </c>
      <c r="O22" s="438">
        <v>24</v>
      </c>
      <c r="P22" s="439">
        <v>50.1002004008016</v>
      </c>
      <c r="S22" s="479"/>
      <c r="T22" s="479"/>
      <c r="U22" s="479"/>
      <c r="V22" s="479"/>
      <c r="W22" s="479"/>
      <c r="X22" s="479"/>
      <c r="Y22" s="479"/>
      <c r="Z22" s="479"/>
      <c r="AA22" s="479"/>
      <c r="AB22" s="479"/>
      <c r="AC22" s="479"/>
      <c r="AD22" s="479"/>
      <c r="AE22" s="479"/>
      <c r="AF22" s="479"/>
      <c r="AG22" s="479"/>
    </row>
    <row r="23" customHeight="1" spans="1:33">
      <c r="A23" s="370" t="s">
        <v>65</v>
      </c>
      <c r="B23" s="392" t="s">
        <v>116</v>
      </c>
      <c r="C23" s="489">
        <v>174</v>
      </c>
      <c r="D23" s="437">
        <v>4.01011545816569</v>
      </c>
      <c r="E23" s="438">
        <v>3</v>
      </c>
      <c r="F23" s="437">
        <v>1.62215295124451</v>
      </c>
      <c r="G23" s="438">
        <v>7</v>
      </c>
      <c r="H23" s="437">
        <v>2.6048643982019</v>
      </c>
      <c r="I23" s="438">
        <v>9</v>
      </c>
      <c r="J23" s="437">
        <v>2.97413493980681</v>
      </c>
      <c r="K23" s="438">
        <v>14</v>
      </c>
      <c r="L23" s="437">
        <v>2.9981347318918</v>
      </c>
      <c r="M23" s="438">
        <v>2</v>
      </c>
      <c r="N23" s="437">
        <v>3.41845280825898</v>
      </c>
      <c r="O23" s="438">
        <v>3</v>
      </c>
      <c r="P23" s="439">
        <v>2.51521706323256</v>
      </c>
      <c r="S23" s="479"/>
      <c r="T23" s="479"/>
      <c r="U23" s="479"/>
      <c r="V23" s="479"/>
      <c r="W23" s="479"/>
      <c r="X23" s="479"/>
      <c r="Y23" s="479"/>
      <c r="Z23" s="479"/>
      <c r="AA23" s="479"/>
      <c r="AB23" s="479"/>
      <c r="AC23" s="479"/>
      <c r="AD23" s="479"/>
      <c r="AE23" s="479"/>
      <c r="AF23" s="479"/>
      <c r="AG23" s="479"/>
    </row>
    <row r="24" customHeight="1" spans="1:33">
      <c r="A24" s="370" t="s">
        <v>67</v>
      </c>
      <c r="B24" s="392" t="s">
        <v>117</v>
      </c>
      <c r="C24" s="489">
        <v>91</v>
      </c>
      <c r="D24" s="437">
        <v>2.09724429133953</v>
      </c>
      <c r="E24" s="438">
        <v>2</v>
      </c>
      <c r="F24" s="437">
        <v>1.08143530082967</v>
      </c>
      <c r="G24" s="438">
        <v>8</v>
      </c>
      <c r="H24" s="437">
        <v>2.97698788365931</v>
      </c>
      <c r="I24" s="438">
        <v>2</v>
      </c>
      <c r="J24" s="437">
        <v>0.660918875512625</v>
      </c>
      <c r="K24" s="438">
        <v>8</v>
      </c>
      <c r="L24" s="437">
        <v>1.71321984679532</v>
      </c>
      <c r="M24" s="438">
        <v>2</v>
      </c>
      <c r="N24" s="437">
        <v>3.41845280825898</v>
      </c>
      <c r="O24" s="438">
        <v>6</v>
      </c>
      <c r="P24" s="439">
        <v>5.03043412646511</v>
      </c>
      <c r="S24" s="479"/>
      <c r="T24" s="479"/>
      <c r="U24" s="479"/>
      <c r="V24" s="479"/>
      <c r="W24" s="479"/>
      <c r="X24" s="479"/>
      <c r="Y24" s="479"/>
      <c r="Z24" s="479"/>
      <c r="AA24" s="479"/>
      <c r="AB24" s="479"/>
      <c r="AC24" s="479"/>
      <c r="AD24" s="479"/>
      <c r="AE24" s="479"/>
      <c r="AF24" s="479"/>
      <c r="AG24" s="479"/>
    </row>
    <row r="25" customHeight="1" spans="1:33">
      <c r="A25" s="370" t="s">
        <v>69</v>
      </c>
      <c r="B25" s="392" t="s">
        <v>118</v>
      </c>
      <c r="C25" s="489">
        <v>104</v>
      </c>
      <c r="D25" s="437">
        <v>2.39685061867374</v>
      </c>
      <c r="E25" s="438">
        <v>2</v>
      </c>
      <c r="F25" s="437">
        <v>1.08143530082967</v>
      </c>
      <c r="G25" s="438">
        <v>7</v>
      </c>
      <c r="H25" s="437">
        <v>2.6048643982019</v>
      </c>
      <c r="I25" s="438">
        <v>5</v>
      </c>
      <c r="J25" s="437">
        <v>1.65229718878156</v>
      </c>
      <c r="K25" s="438">
        <v>11</v>
      </c>
      <c r="L25" s="437">
        <v>2.35567728934356</v>
      </c>
      <c r="M25" s="438">
        <v>1</v>
      </c>
      <c r="N25" s="437">
        <v>1.70922640412949</v>
      </c>
      <c r="O25" s="438">
        <v>4</v>
      </c>
      <c r="P25" s="439">
        <v>3.35362275097674</v>
      </c>
      <c r="S25" s="479"/>
      <c r="T25" s="479"/>
      <c r="U25" s="479"/>
      <c r="V25" s="479"/>
      <c r="W25" s="479"/>
      <c r="X25" s="479"/>
      <c r="Y25" s="479"/>
      <c r="Z25" s="479"/>
      <c r="AA25" s="479"/>
      <c r="AB25" s="479"/>
      <c r="AC25" s="479"/>
      <c r="AD25" s="479"/>
      <c r="AE25" s="479"/>
      <c r="AF25" s="479"/>
      <c r="AG25" s="479"/>
    </row>
    <row r="26" customHeight="1" spans="1:33">
      <c r="A26" s="370" t="s">
        <v>71</v>
      </c>
      <c r="B26" s="392" t="s">
        <v>119</v>
      </c>
      <c r="C26" s="489">
        <v>205</v>
      </c>
      <c r="D26" s="437">
        <v>4.72456131565498</v>
      </c>
      <c r="E26" s="438">
        <v>9</v>
      </c>
      <c r="F26" s="437">
        <v>4.86645885373352</v>
      </c>
      <c r="G26" s="438">
        <v>12</v>
      </c>
      <c r="H26" s="437">
        <v>4.46548182548897</v>
      </c>
      <c r="I26" s="438">
        <v>6</v>
      </c>
      <c r="J26" s="437">
        <v>1.98275662653788</v>
      </c>
      <c r="K26" s="438">
        <v>28</v>
      </c>
      <c r="L26" s="437">
        <v>5.9962694637836</v>
      </c>
      <c r="M26" s="438" t="s">
        <v>102</v>
      </c>
      <c r="N26" s="437" t="s">
        <v>102</v>
      </c>
      <c r="O26" s="438">
        <v>14</v>
      </c>
      <c r="P26" s="439">
        <v>11.7376796284186</v>
      </c>
      <c r="S26" s="479"/>
      <c r="T26" s="479"/>
      <c r="U26" s="479"/>
      <c r="V26" s="479"/>
      <c r="W26" s="479"/>
      <c r="X26" s="479"/>
      <c r="Y26" s="479"/>
      <c r="Z26" s="479"/>
      <c r="AA26" s="479"/>
      <c r="AB26" s="479"/>
      <c r="AC26" s="479"/>
      <c r="AD26" s="479"/>
      <c r="AE26" s="479"/>
      <c r="AF26" s="479"/>
      <c r="AG26" s="479"/>
    </row>
    <row r="27" customHeight="1" spans="1:33">
      <c r="A27" s="370" t="s">
        <v>73</v>
      </c>
      <c r="B27" s="392" t="s">
        <v>120</v>
      </c>
      <c r="C27" s="489">
        <v>164</v>
      </c>
      <c r="D27" s="437">
        <v>3.77964905252398</v>
      </c>
      <c r="E27" s="438">
        <v>7</v>
      </c>
      <c r="F27" s="437">
        <v>3.78502355290385</v>
      </c>
      <c r="G27" s="438">
        <v>5</v>
      </c>
      <c r="H27" s="437">
        <v>1.86061742728707</v>
      </c>
      <c r="I27" s="438">
        <v>10</v>
      </c>
      <c r="J27" s="437">
        <v>3.30459437756313</v>
      </c>
      <c r="K27" s="438">
        <v>17</v>
      </c>
      <c r="L27" s="437">
        <v>3.64059217444004</v>
      </c>
      <c r="M27" s="438">
        <v>3</v>
      </c>
      <c r="N27" s="437">
        <v>5.12767921238847</v>
      </c>
      <c r="O27" s="438">
        <v>10</v>
      </c>
      <c r="P27" s="439">
        <v>8.38405687744186</v>
      </c>
      <c r="S27" s="479"/>
      <c r="T27" s="479"/>
      <c r="U27" s="479"/>
      <c r="V27" s="479"/>
      <c r="W27" s="479"/>
      <c r="X27" s="479"/>
      <c r="Y27" s="479"/>
      <c r="Z27" s="479"/>
      <c r="AA27" s="479"/>
      <c r="AB27" s="479"/>
      <c r="AC27" s="479"/>
      <c r="AD27" s="479"/>
      <c r="AE27" s="479"/>
      <c r="AF27" s="479"/>
      <c r="AG27" s="479"/>
    </row>
    <row r="28" customHeight="1" spans="1:33">
      <c r="A28" s="370" t="s">
        <v>75</v>
      </c>
      <c r="B28" s="395" t="s">
        <v>121</v>
      </c>
      <c r="C28" s="489">
        <v>185</v>
      </c>
      <c r="D28" s="437">
        <v>4.26362850437157</v>
      </c>
      <c r="E28" s="438">
        <v>3</v>
      </c>
      <c r="F28" s="437">
        <v>1.62215295124451</v>
      </c>
      <c r="G28" s="438">
        <v>8</v>
      </c>
      <c r="H28" s="437">
        <v>2.97698788365931</v>
      </c>
      <c r="I28" s="438">
        <v>2</v>
      </c>
      <c r="J28" s="437">
        <v>0.660918875512625</v>
      </c>
      <c r="K28" s="438">
        <v>28</v>
      </c>
      <c r="L28" s="437">
        <v>5.9962694637836</v>
      </c>
      <c r="M28" s="437">
        <v>7</v>
      </c>
      <c r="N28" s="437">
        <v>11.9645848289064</v>
      </c>
      <c r="O28" s="438">
        <v>15</v>
      </c>
      <c r="P28" s="439">
        <v>12.5760853161628</v>
      </c>
    </row>
    <row r="29" customHeight="1" spans="1:33">
      <c r="A29" s="467"/>
      <c r="B29" s="397" t="s">
        <v>122</v>
      </c>
      <c r="C29" s="490">
        <v>932</v>
      </c>
      <c r="D29" s="445">
        <v>21.479469005807</v>
      </c>
      <c r="E29" s="446">
        <v>22</v>
      </c>
      <c r="F29" s="445">
        <v>11.8957883091264</v>
      </c>
      <c r="G29" s="446">
        <v>65</v>
      </c>
      <c r="H29" s="445">
        <v>24.1880265547319</v>
      </c>
      <c r="I29" s="446">
        <v>62</v>
      </c>
      <c r="J29" s="445">
        <v>20.4884851408914</v>
      </c>
      <c r="K29" s="446">
        <v>113</v>
      </c>
      <c r="L29" s="445">
        <v>24.1992303359838</v>
      </c>
      <c r="M29" s="446">
        <v>5</v>
      </c>
      <c r="N29" s="445">
        <v>8.54613202064746</v>
      </c>
      <c r="O29" s="446">
        <v>31</v>
      </c>
      <c r="P29" s="447">
        <v>25.9905763200698</v>
      </c>
    </row>
    <row r="30" customHeight="1" spans="1:33">
      <c r="A30" s="469" t="s">
        <v>123</v>
      </c>
      <c r="B30" s="470"/>
      <c r="C30" s="471"/>
      <c r="D30" s="472"/>
      <c r="E30" s="471"/>
      <c r="F30" s="472"/>
      <c r="G30" s="471"/>
      <c r="H30" s="472"/>
      <c r="I30" s="471"/>
      <c r="J30" s="472"/>
      <c r="K30" s="471"/>
      <c r="L30" s="472"/>
      <c r="M30" s="471"/>
      <c r="N30" s="472"/>
    </row>
    <row r="31" customHeight="1" spans="1:33">
      <c r="A31" s="473" t="s">
        <v>124</v>
      </c>
      <c r="B31" s="473"/>
      <c r="C31" s="473"/>
      <c r="D31" s="473"/>
      <c r="E31" s="473"/>
      <c r="F31" s="473"/>
      <c r="G31" s="473"/>
      <c r="H31" s="473"/>
      <c r="I31" s="473"/>
      <c r="J31" s="473"/>
      <c r="K31" s="473"/>
      <c r="L31" s="473"/>
      <c r="M31" s="473"/>
      <c r="N31" s="473"/>
      <c r="O31" s="491"/>
      <c r="P31" s="491"/>
    </row>
    <row r="32" customHeight="1" spans="1:33">
      <c r="A32" s="474" t="s">
        <v>125</v>
      </c>
      <c r="B32" s="474"/>
      <c r="C32" s="474"/>
      <c r="D32" s="474"/>
      <c r="E32" s="474"/>
      <c r="F32" s="474"/>
      <c r="G32" s="474"/>
      <c r="H32" s="474"/>
      <c r="I32" s="474"/>
      <c r="J32" s="474"/>
      <c r="K32" s="474"/>
      <c r="L32" s="474"/>
      <c r="M32" s="474"/>
      <c r="N32" s="474"/>
      <c r="O32" s="492"/>
      <c r="P32" s="492"/>
      <c r="T32" s="488"/>
      <c r="U32" s="488"/>
      <c r="V32" s="488"/>
      <c r="W32" s="488"/>
      <c r="X32" s="493"/>
      <c r="Y32" s="493"/>
      <c r="Z32" s="493"/>
      <c r="AA32" s="493"/>
      <c r="AB32" s="493"/>
      <c r="AC32" s="493"/>
      <c r="AD32" s="493"/>
      <c r="AE32" s="493"/>
      <c r="AF32" s="493"/>
      <c r="AG32" s="493"/>
    </row>
    <row r="33" ht="23.25" customHeight="1" spans="1:33">
      <c r="A33" s="406" t="s">
        <v>80</v>
      </c>
      <c r="B33" s="406"/>
      <c r="C33" s="406"/>
      <c r="D33" s="406"/>
      <c r="E33" s="406"/>
      <c r="F33" s="406"/>
      <c r="G33" s="406"/>
      <c r="H33" s="406"/>
      <c r="I33" s="406"/>
      <c r="J33" s="406"/>
      <c r="K33" s="406"/>
      <c r="L33" s="406"/>
      <c r="M33" s="406"/>
      <c r="N33" s="406"/>
      <c r="T33" s="479"/>
      <c r="U33" s="479"/>
      <c r="V33" s="479"/>
      <c r="W33" s="479"/>
      <c r="X33" s="479"/>
      <c r="Y33" s="479"/>
      <c r="Z33" s="479"/>
      <c r="AA33" s="479"/>
      <c r="AB33" s="479"/>
      <c r="AC33" s="479"/>
      <c r="AD33" s="479"/>
      <c r="AE33" s="479"/>
      <c r="AF33" s="479"/>
      <c r="AG33" s="479"/>
    </row>
    <row r="34" customHeight="1" spans="1:33">
      <c r="A34" s="406" t="s">
        <v>81</v>
      </c>
      <c r="B34" s="406"/>
      <c r="C34" s="406"/>
      <c r="D34" s="406"/>
      <c r="E34" s="406"/>
      <c r="F34" s="406"/>
      <c r="G34" s="406"/>
      <c r="H34" s="406"/>
      <c r="I34" s="406"/>
      <c r="J34" s="406"/>
      <c r="K34" s="406"/>
      <c r="L34" s="406"/>
      <c r="M34" s="406"/>
      <c r="N34" s="406"/>
      <c r="O34" s="494"/>
      <c r="P34" s="494"/>
    </row>
    <row r="35" customHeight="1" spans="1:33">
      <c r="B35" s="494"/>
      <c r="D35" s="495"/>
      <c r="E35" s="494"/>
      <c r="F35" s="494"/>
      <c r="G35" s="494"/>
      <c r="H35" s="494"/>
      <c r="I35" s="494"/>
      <c r="J35" s="494"/>
      <c r="K35" s="494"/>
      <c r="L35" s="494"/>
      <c r="M35" s="494"/>
      <c r="N35" s="494"/>
      <c r="O35" s="494"/>
      <c r="P35" s="494"/>
    </row>
    <row r="36" customHeight="1" spans="1:33">
      <c r="B36" s="494"/>
      <c r="D36" s="495"/>
      <c r="E36" s="494"/>
      <c r="F36" s="494"/>
      <c r="G36" s="494"/>
      <c r="H36" s="494"/>
      <c r="I36" s="494"/>
      <c r="J36" s="494"/>
      <c r="K36" s="494"/>
      <c r="L36" s="494"/>
      <c r="M36" s="494"/>
      <c r="N36" s="494"/>
      <c r="O36" s="494"/>
      <c r="P36" s="494"/>
    </row>
    <row r="37" customHeight="1" spans="1:33">
      <c r="B37" s="494"/>
      <c r="D37" s="495"/>
      <c r="E37" s="494"/>
      <c r="F37" s="494"/>
      <c r="G37" s="494"/>
      <c r="H37" s="494"/>
      <c r="I37" s="494"/>
      <c r="J37" s="494"/>
      <c r="K37" s="494"/>
      <c r="L37" s="494"/>
      <c r="M37" s="494"/>
      <c r="N37" s="494"/>
      <c r="O37" s="494"/>
      <c r="P37" s="494"/>
    </row>
    <row r="38" customHeight="1" spans="1:33">
      <c r="B38" s="494"/>
      <c r="D38" s="495"/>
      <c r="E38" s="494"/>
      <c r="F38" s="494"/>
      <c r="G38" s="494"/>
      <c r="H38" s="494"/>
      <c r="I38" s="494"/>
      <c r="J38" s="494"/>
      <c r="K38" s="494"/>
      <c r="L38" s="494"/>
      <c r="M38" s="494"/>
      <c r="N38" s="494"/>
      <c r="O38" s="494"/>
      <c r="P38" s="494"/>
    </row>
    <row r="39" customHeight="1" spans="1:33">
      <c r="B39" s="494"/>
      <c r="D39" s="495"/>
      <c r="E39" s="494"/>
      <c r="F39" s="494"/>
      <c r="G39" s="494"/>
      <c r="H39" s="494"/>
      <c r="I39" s="494"/>
      <c r="J39" s="494"/>
      <c r="K39" s="494"/>
      <c r="L39" s="494"/>
      <c r="M39" s="494"/>
      <c r="N39" s="494"/>
      <c r="O39" s="494"/>
      <c r="P39" s="494"/>
    </row>
    <row r="40" customHeight="1" spans="1:33">
      <c r="B40" s="494"/>
      <c r="D40" s="495"/>
      <c r="E40" s="494"/>
      <c r="F40" s="494"/>
      <c r="G40" s="494"/>
      <c r="H40" s="494"/>
      <c r="I40" s="494"/>
      <c r="J40" s="494"/>
      <c r="K40" s="494"/>
      <c r="L40" s="494"/>
      <c r="M40" s="494"/>
      <c r="N40" s="494"/>
      <c r="O40" s="494"/>
      <c r="P40" s="494"/>
    </row>
  </sheetData>
  <mergeCells count="13">
    <mergeCell ref="A1:P1"/>
    <mergeCell ref="C3:P3"/>
    <mergeCell ref="C4:D4"/>
    <mergeCell ref="E4:F4"/>
    <mergeCell ref="G4:H4"/>
    <mergeCell ref="I4:J4"/>
    <mergeCell ref="K4:L4"/>
    <mergeCell ref="M4:N4"/>
    <mergeCell ref="O4:P4"/>
    <mergeCell ref="A31:N31"/>
    <mergeCell ref="A32:N32"/>
    <mergeCell ref="A3:A5"/>
    <mergeCell ref="B3:B5"/>
  </mergeCells>
  <pageMargins left="0.590551181102362" right="0.708661417322835" top="0.748031496062992" bottom="0.748031496062992" header="0.31496062992126" footer="0.31496062992126"/>
  <pageSetup paperSize="1" scale="51" orientation="landscape"/>
  <headerFooter>
    <oddFooter>&amp;C4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P34"/>
  <sheetViews>
    <sheetView view="pageBreakPreview" zoomScale="50" zoomScalePageLayoutView="70" zoomScaleNormal="100" topLeftCell="E29" workbookViewId="0">
      <selection activeCell="AA23" sqref="AA23"/>
    </sheetView>
  </sheetViews>
  <sheetFormatPr defaultColWidth="11.4285714285714" defaultRowHeight="45" customHeight="1"/>
  <cols>
    <col min="1" max="1" width="12.2857142857143" style="459" customWidth="1"/>
    <col min="2" max="2" width="65.5714285714286" style="459" customWidth="1"/>
    <col min="3" max="16" width="11.1428571428571" style="459" customWidth="1"/>
    <col min="17" max="16384" width="11.4285714285714" style="459"/>
  </cols>
  <sheetData>
    <row r="1" ht="25.5" customHeight="1" spans="1:16">
      <c r="A1" s="352" t="s">
        <v>126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</row>
    <row r="2" ht="25.5" customHeight="1"/>
    <row r="3" ht="25.5" customHeight="1" spans="1:16">
      <c r="A3" s="136" t="s">
        <v>89</v>
      </c>
      <c r="B3" s="460" t="s">
        <v>90</v>
      </c>
      <c r="C3" s="424" t="s">
        <v>91</v>
      </c>
      <c r="D3" s="424"/>
      <c r="E3" s="424"/>
      <c r="F3" s="424"/>
      <c r="G3" s="424"/>
      <c r="H3" s="424"/>
      <c r="I3" s="424"/>
      <c r="J3" s="424"/>
      <c r="K3" s="425" t="s">
        <v>127</v>
      </c>
      <c r="L3" s="461"/>
      <c r="M3" s="461"/>
      <c r="N3" s="461"/>
      <c r="O3" s="461"/>
      <c r="P3" s="461"/>
    </row>
    <row r="4" ht="25.5" customHeight="1" spans="1:16">
      <c r="A4" s="140"/>
      <c r="B4" s="462"/>
      <c r="C4" s="360" t="s">
        <v>128</v>
      </c>
      <c r="D4" s="360"/>
      <c r="E4" s="360" t="s">
        <v>129</v>
      </c>
      <c r="F4" s="360"/>
      <c r="G4" s="360" t="s">
        <v>130</v>
      </c>
      <c r="H4" s="360"/>
      <c r="I4" s="360" t="s">
        <v>131</v>
      </c>
      <c r="J4" s="360"/>
      <c r="K4" s="360" t="s">
        <v>132</v>
      </c>
      <c r="L4" s="360"/>
      <c r="M4" s="463" t="s">
        <v>133</v>
      </c>
      <c r="N4" s="462"/>
      <c r="O4" s="360" t="s">
        <v>134</v>
      </c>
      <c r="P4" s="463"/>
    </row>
    <row r="5" ht="25.5" customHeight="1" spans="1:16">
      <c r="A5" s="150"/>
      <c r="B5" s="462"/>
      <c r="C5" s="195" t="s">
        <v>5</v>
      </c>
      <c r="D5" s="195" t="s">
        <v>31</v>
      </c>
      <c r="E5" s="195" t="s">
        <v>5</v>
      </c>
      <c r="F5" s="195" t="s">
        <v>31</v>
      </c>
      <c r="G5" s="195" t="s">
        <v>5</v>
      </c>
      <c r="H5" s="195" t="s">
        <v>31</v>
      </c>
      <c r="I5" s="195" t="s">
        <v>5</v>
      </c>
      <c r="J5" s="195" t="s">
        <v>31</v>
      </c>
      <c r="K5" s="195" t="s">
        <v>5</v>
      </c>
      <c r="L5" s="195" t="s">
        <v>31</v>
      </c>
      <c r="M5" s="195" t="s">
        <v>5</v>
      </c>
      <c r="N5" s="195" t="s">
        <v>31</v>
      </c>
      <c r="O5" s="195" t="s">
        <v>5</v>
      </c>
      <c r="P5" s="196" t="s">
        <v>31</v>
      </c>
    </row>
    <row r="6" s="458" customFormat="1" ht="25.5" customHeight="1" spans="1:16">
      <c r="A6" s="464"/>
      <c r="B6" s="465" t="s">
        <v>98</v>
      </c>
      <c r="C6" s="390">
        <v>294</v>
      </c>
      <c r="D6" s="389">
        <v>307.656889316771</v>
      </c>
      <c r="E6" s="388">
        <v>3148</v>
      </c>
      <c r="F6" s="389">
        <v>187.851060842321</v>
      </c>
      <c r="G6" s="388">
        <v>1158</v>
      </c>
      <c r="H6" s="389">
        <v>185.511221186086</v>
      </c>
      <c r="I6" s="388">
        <v>498</v>
      </c>
      <c r="J6" s="389">
        <v>198.935018555284</v>
      </c>
      <c r="K6" s="388">
        <v>3</v>
      </c>
      <c r="L6" s="389">
        <v>22.5936211881172</v>
      </c>
      <c r="M6" s="388">
        <v>16</v>
      </c>
      <c r="N6" s="389">
        <v>33.0373735288045</v>
      </c>
      <c r="O6" s="388">
        <v>55</v>
      </c>
      <c r="P6" s="411">
        <v>23.872045834328</v>
      </c>
    </row>
    <row r="7" ht="25.5" customHeight="1" spans="1:16">
      <c r="A7" s="370" t="s">
        <v>32</v>
      </c>
      <c r="B7" s="392" t="s">
        <v>99</v>
      </c>
      <c r="C7" s="162">
        <v>5</v>
      </c>
      <c r="D7" s="164">
        <v>5.23226002239407</v>
      </c>
      <c r="E7" s="210">
        <v>144</v>
      </c>
      <c r="F7" s="164">
        <v>8.59293289748864</v>
      </c>
      <c r="G7" s="210">
        <v>66</v>
      </c>
      <c r="H7" s="164">
        <v>10.5731784095697</v>
      </c>
      <c r="I7" s="210">
        <v>58</v>
      </c>
      <c r="J7" s="164">
        <v>23.169138707242</v>
      </c>
      <c r="K7" s="164">
        <v>1</v>
      </c>
      <c r="L7" s="164">
        <v>7.53120706270573</v>
      </c>
      <c r="M7" s="210" t="s">
        <v>102</v>
      </c>
      <c r="N7" s="164" t="s">
        <v>102</v>
      </c>
      <c r="O7" s="210">
        <v>9</v>
      </c>
      <c r="P7" s="168">
        <v>3.90633477289004</v>
      </c>
    </row>
    <row r="8" ht="25.5" customHeight="1" spans="1:16">
      <c r="A8" s="370" t="s">
        <v>34</v>
      </c>
      <c r="B8" s="392" t="s">
        <v>100</v>
      </c>
      <c r="C8" s="162">
        <v>19</v>
      </c>
      <c r="D8" s="164">
        <v>19.8825880850975</v>
      </c>
      <c r="E8" s="210">
        <v>232</v>
      </c>
      <c r="F8" s="164">
        <v>13.8441696681761</v>
      </c>
      <c r="G8" s="210">
        <v>66</v>
      </c>
      <c r="H8" s="164">
        <v>10.5731784095697</v>
      </c>
      <c r="I8" s="210">
        <v>20</v>
      </c>
      <c r="J8" s="164">
        <v>7.98935817491102</v>
      </c>
      <c r="K8" s="167" t="s">
        <v>102</v>
      </c>
      <c r="L8" s="164" t="s">
        <v>102</v>
      </c>
      <c r="M8" s="164" t="s">
        <v>102</v>
      </c>
      <c r="N8" s="164" t="s">
        <v>102</v>
      </c>
      <c r="O8" s="210">
        <v>2</v>
      </c>
      <c r="P8" s="168">
        <v>0.868074393975564</v>
      </c>
    </row>
    <row r="9" ht="25.5" customHeight="1" spans="1:16">
      <c r="A9" s="370" t="s">
        <v>36</v>
      </c>
      <c r="B9" s="392" t="s">
        <v>101</v>
      </c>
      <c r="C9" s="162">
        <v>9</v>
      </c>
      <c r="D9" s="164">
        <v>9.41806804030933</v>
      </c>
      <c r="E9" s="210">
        <v>77</v>
      </c>
      <c r="F9" s="164">
        <v>4.59483217435156</v>
      </c>
      <c r="G9" s="210">
        <v>33</v>
      </c>
      <c r="H9" s="164">
        <v>5.28658920478484</v>
      </c>
      <c r="I9" s="210">
        <v>14</v>
      </c>
      <c r="J9" s="164">
        <v>5.59255072243771</v>
      </c>
      <c r="K9" s="167" t="s">
        <v>102</v>
      </c>
      <c r="L9" s="164" t="s">
        <v>102</v>
      </c>
      <c r="M9" s="164">
        <v>1</v>
      </c>
      <c r="N9" s="164">
        <v>2.06483584555028</v>
      </c>
      <c r="O9" s="210">
        <v>1</v>
      </c>
      <c r="P9" s="168">
        <v>0.434037196987782</v>
      </c>
    </row>
    <row r="10" ht="25.5" customHeight="1" spans="1:16">
      <c r="A10" s="370" t="s">
        <v>38</v>
      </c>
      <c r="B10" s="395" t="s">
        <v>103</v>
      </c>
      <c r="C10" s="162">
        <v>9</v>
      </c>
      <c r="D10" s="164">
        <v>9.41806804030933</v>
      </c>
      <c r="E10" s="210">
        <v>61</v>
      </c>
      <c r="F10" s="164">
        <v>3.64006185240838</v>
      </c>
      <c r="G10" s="210">
        <v>26</v>
      </c>
      <c r="H10" s="164">
        <v>4.16519149467897</v>
      </c>
      <c r="I10" s="210">
        <v>26</v>
      </c>
      <c r="J10" s="164">
        <v>10.3861656273843</v>
      </c>
      <c r="K10" s="167" t="s">
        <v>102</v>
      </c>
      <c r="L10" s="164" t="s">
        <v>102</v>
      </c>
      <c r="M10" s="164">
        <v>1</v>
      </c>
      <c r="N10" s="164">
        <v>2.06483584555028</v>
      </c>
      <c r="O10" s="210">
        <v>3</v>
      </c>
      <c r="P10" s="168">
        <v>1.30211159096335</v>
      </c>
    </row>
    <row r="11" ht="25.5" customHeight="1" spans="1:16">
      <c r="A11" s="370" t="s">
        <v>40</v>
      </c>
      <c r="B11" s="392" t="s">
        <v>104</v>
      </c>
      <c r="C11" s="162">
        <v>5</v>
      </c>
      <c r="D11" s="164">
        <v>5.23226002239407</v>
      </c>
      <c r="E11" s="210">
        <v>71</v>
      </c>
      <c r="F11" s="164">
        <v>4.23679330362287</v>
      </c>
      <c r="G11" s="210">
        <v>20</v>
      </c>
      <c r="H11" s="164">
        <v>3.20399345744536</v>
      </c>
      <c r="I11" s="210">
        <v>7</v>
      </c>
      <c r="J11" s="164">
        <v>2.79627536121886</v>
      </c>
      <c r="K11" s="167" t="s">
        <v>102</v>
      </c>
      <c r="L11" s="164" t="s">
        <v>102</v>
      </c>
      <c r="M11" s="164" t="s">
        <v>102</v>
      </c>
      <c r="N11" s="164" t="s">
        <v>102</v>
      </c>
      <c r="O11" s="164">
        <v>1</v>
      </c>
      <c r="P11" s="168">
        <v>0.434037196987782</v>
      </c>
    </row>
    <row r="12" ht="25.5" customHeight="1" spans="1:16">
      <c r="A12" s="370" t="s">
        <v>42</v>
      </c>
      <c r="B12" s="392" t="s">
        <v>105</v>
      </c>
      <c r="C12" s="162">
        <v>1</v>
      </c>
      <c r="D12" s="164">
        <v>1.04645200447881</v>
      </c>
      <c r="E12" s="210">
        <v>27</v>
      </c>
      <c r="F12" s="164">
        <v>1.61117491827912</v>
      </c>
      <c r="G12" s="210">
        <v>6</v>
      </c>
      <c r="H12" s="164">
        <v>0.961198037233608</v>
      </c>
      <c r="I12" s="210">
        <v>9</v>
      </c>
      <c r="J12" s="164">
        <v>3.59521117870996</v>
      </c>
      <c r="K12" s="167" t="s">
        <v>102</v>
      </c>
      <c r="L12" s="164" t="s">
        <v>102</v>
      </c>
      <c r="M12" s="164">
        <v>3</v>
      </c>
      <c r="N12" s="164">
        <v>6.19450753665084</v>
      </c>
      <c r="O12" s="164" t="s">
        <v>102</v>
      </c>
      <c r="P12" s="168" t="s">
        <v>102</v>
      </c>
    </row>
    <row r="13" ht="25.5" customHeight="1" spans="1:16">
      <c r="A13" s="370" t="s">
        <v>44</v>
      </c>
      <c r="B13" s="395" t="s">
        <v>106</v>
      </c>
      <c r="C13" s="162">
        <v>13</v>
      </c>
      <c r="D13" s="164">
        <v>13.6038760582246</v>
      </c>
      <c r="E13" s="210">
        <v>127</v>
      </c>
      <c r="F13" s="164">
        <v>7.57848943042401</v>
      </c>
      <c r="G13" s="210">
        <v>39</v>
      </c>
      <c r="H13" s="164">
        <v>6.24778724201845</v>
      </c>
      <c r="I13" s="210">
        <v>19</v>
      </c>
      <c r="J13" s="164">
        <v>7.58989026616547</v>
      </c>
      <c r="K13" s="210" t="s">
        <v>102</v>
      </c>
      <c r="L13" s="164" t="s">
        <v>102</v>
      </c>
      <c r="M13" s="164">
        <v>1</v>
      </c>
      <c r="N13" s="164">
        <v>2.06483584555028</v>
      </c>
      <c r="O13" s="210">
        <v>2</v>
      </c>
      <c r="P13" s="168">
        <v>0.868074393975564</v>
      </c>
    </row>
    <row r="14" ht="25.5" customHeight="1" spans="1:16">
      <c r="A14" s="370" t="s">
        <v>46</v>
      </c>
      <c r="B14" s="395" t="s">
        <v>107</v>
      </c>
      <c r="C14" s="162">
        <v>14</v>
      </c>
      <c r="D14" s="164">
        <v>14.6503280627034</v>
      </c>
      <c r="E14" s="210">
        <v>193</v>
      </c>
      <c r="F14" s="164">
        <v>11.5169170084396</v>
      </c>
      <c r="G14" s="210">
        <v>76</v>
      </c>
      <c r="H14" s="164">
        <v>12.1751751382924</v>
      </c>
      <c r="I14" s="210">
        <v>18</v>
      </c>
      <c r="J14" s="164">
        <v>7.19042235741992</v>
      </c>
      <c r="K14" s="210" t="s">
        <v>102</v>
      </c>
      <c r="L14" s="164" t="s">
        <v>102</v>
      </c>
      <c r="M14" s="164" t="s">
        <v>102</v>
      </c>
      <c r="N14" s="164" t="s">
        <v>102</v>
      </c>
      <c r="O14" s="210">
        <v>9</v>
      </c>
      <c r="P14" s="168">
        <v>3.90633477289004</v>
      </c>
    </row>
    <row r="15" ht="25.5" customHeight="1" spans="1:16">
      <c r="A15" s="370" t="s">
        <v>48</v>
      </c>
      <c r="B15" s="392" t="s">
        <v>108</v>
      </c>
      <c r="C15" s="162">
        <v>26</v>
      </c>
      <c r="D15" s="164">
        <v>27.2077521164492</v>
      </c>
      <c r="E15" s="210">
        <v>224</v>
      </c>
      <c r="F15" s="164">
        <v>13.3667845072045</v>
      </c>
      <c r="G15" s="210">
        <v>86</v>
      </c>
      <c r="H15" s="164">
        <v>13.777171867015</v>
      </c>
      <c r="I15" s="210">
        <v>36</v>
      </c>
      <c r="J15" s="164">
        <v>14.3808447148398</v>
      </c>
      <c r="K15" s="210">
        <v>1</v>
      </c>
      <c r="L15" s="164">
        <v>7.53120706270573</v>
      </c>
      <c r="M15" s="164">
        <v>4</v>
      </c>
      <c r="N15" s="164">
        <v>8.25934338220111</v>
      </c>
      <c r="O15" s="210">
        <v>1</v>
      </c>
      <c r="P15" s="168">
        <v>0.434037196987782</v>
      </c>
    </row>
    <row r="16" ht="25.5" customHeight="1" spans="1:16">
      <c r="A16" s="466" t="s">
        <v>50</v>
      </c>
      <c r="B16" s="392" t="s">
        <v>109</v>
      </c>
      <c r="C16" s="162">
        <v>35</v>
      </c>
      <c r="D16" s="164">
        <v>88.3436821646726</v>
      </c>
      <c r="E16" s="210">
        <v>506</v>
      </c>
      <c r="F16" s="164">
        <v>75.0153403405963</v>
      </c>
      <c r="G16" s="210">
        <v>176</v>
      </c>
      <c r="H16" s="164">
        <v>201.103785550236</v>
      </c>
      <c r="I16" s="210">
        <v>49</v>
      </c>
      <c r="J16" s="164">
        <v>20.7596331052598</v>
      </c>
      <c r="K16" s="210" t="s">
        <v>102</v>
      </c>
      <c r="L16" s="164" t="s">
        <v>102</v>
      </c>
      <c r="M16" s="164">
        <v>1</v>
      </c>
      <c r="N16" s="164">
        <v>6.28614533568016</v>
      </c>
      <c r="O16" s="210">
        <v>2</v>
      </c>
      <c r="P16" s="168">
        <v>2.85665314517511</v>
      </c>
    </row>
    <row r="17" ht="25.5" customHeight="1" spans="1:16">
      <c r="A17" s="466" t="s">
        <v>52</v>
      </c>
      <c r="B17" s="392" t="s">
        <v>110</v>
      </c>
      <c r="C17" s="162">
        <v>1</v>
      </c>
      <c r="D17" s="164">
        <v>2.52410520470493</v>
      </c>
      <c r="E17" s="210">
        <v>10</v>
      </c>
      <c r="F17" s="164">
        <v>1.17758208718653</v>
      </c>
      <c r="G17" s="210">
        <v>2</v>
      </c>
      <c r="H17" s="164">
        <v>0.648864001349637</v>
      </c>
      <c r="I17" s="210" t="s">
        <v>102</v>
      </c>
      <c r="J17" s="164" t="s">
        <v>102</v>
      </c>
      <c r="K17" s="164" t="s">
        <v>102</v>
      </c>
      <c r="L17" s="164" t="s">
        <v>102</v>
      </c>
      <c r="M17" s="164" t="s">
        <v>102</v>
      </c>
      <c r="N17" s="164" t="s">
        <v>102</v>
      </c>
      <c r="O17" s="210" t="s">
        <v>102</v>
      </c>
      <c r="P17" s="168" t="s">
        <v>102</v>
      </c>
    </row>
    <row r="18" ht="25.5" customHeight="1" spans="1:16">
      <c r="A18" s="466" t="s">
        <v>55</v>
      </c>
      <c r="B18" s="392" t="s">
        <v>111</v>
      </c>
      <c r="C18" s="162">
        <v>1</v>
      </c>
      <c r="D18" s="164">
        <v>2.52410520470493</v>
      </c>
      <c r="E18" s="210">
        <v>4</v>
      </c>
      <c r="F18" s="164">
        <v>0.471032834874612</v>
      </c>
      <c r="G18" s="164">
        <v>2</v>
      </c>
      <c r="H18" s="164">
        <v>1.0957343063454</v>
      </c>
      <c r="I18" s="210">
        <v>1</v>
      </c>
      <c r="J18" s="164">
        <v>0.210497510866934</v>
      </c>
      <c r="K18" s="164" t="s">
        <v>102</v>
      </c>
      <c r="L18" s="164" t="s">
        <v>102</v>
      </c>
      <c r="M18" s="164" t="s">
        <v>102</v>
      </c>
      <c r="N18" s="164" t="s">
        <v>102</v>
      </c>
      <c r="O18" s="210" t="s">
        <v>102</v>
      </c>
      <c r="P18" s="168" t="s">
        <v>102</v>
      </c>
    </row>
    <row r="19" ht="25.5" customHeight="1" spans="1:16">
      <c r="A19" s="466" t="s">
        <v>57</v>
      </c>
      <c r="B19" s="392" t="s">
        <v>112</v>
      </c>
      <c r="C19" s="162">
        <v>20</v>
      </c>
      <c r="D19" s="164">
        <v>50.4821040940986</v>
      </c>
      <c r="E19" s="210">
        <v>193</v>
      </c>
      <c r="F19" s="164">
        <v>28.6125705251682</v>
      </c>
      <c r="G19" s="210">
        <v>72</v>
      </c>
      <c r="H19" s="164">
        <v>82.2697304523693</v>
      </c>
      <c r="I19" s="210">
        <v>27</v>
      </c>
      <c r="J19" s="164">
        <v>11.4389815069799</v>
      </c>
      <c r="K19" s="210" t="s">
        <v>102</v>
      </c>
      <c r="L19" s="164" t="s">
        <v>102</v>
      </c>
      <c r="M19" s="164">
        <v>1</v>
      </c>
      <c r="N19" s="164">
        <v>6.28614533568016</v>
      </c>
      <c r="O19" s="210">
        <v>5</v>
      </c>
      <c r="P19" s="168">
        <v>7.14163286293778</v>
      </c>
    </row>
    <row r="20" ht="25.5" customHeight="1" spans="1:16">
      <c r="A20" s="466" t="s">
        <v>59</v>
      </c>
      <c r="B20" s="392" t="s">
        <v>113</v>
      </c>
      <c r="C20" s="162">
        <v>11</v>
      </c>
      <c r="D20" s="164">
        <v>23.0554798683742</v>
      </c>
      <c r="E20" s="210">
        <v>109</v>
      </c>
      <c r="F20" s="164">
        <v>12.8356447503332</v>
      </c>
      <c r="G20" s="210">
        <v>49</v>
      </c>
      <c r="H20" s="164">
        <v>15.8971680330661</v>
      </c>
      <c r="I20" s="210">
        <v>9</v>
      </c>
      <c r="J20" s="164">
        <v>7.45372479191685</v>
      </c>
      <c r="K20" s="164" t="s">
        <v>102</v>
      </c>
      <c r="L20" s="164" t="s">
        <v>102</v>
      </c>
      <c r="M20" s="164" t="s">
        <v>102</v>
      </c>
      <c r="N20" s="164" t="s">
        <v>102</v>
      </c>
      <c r="O20" s="164" t="s">
        <v>102</v>
      </c>
      <c r="P20" s="168" t="s">
        <v>102</v>
      </c>
    </row>
    <row r="21" ht="25.5" customHeight="1" spans="1:16">
      <c r="A21" s="466" t="s">
        <v>61</v>
      </c>
      <c r="B21" s="392" t="s">
        <v>114</v>
      </c>
      <c r="C21" s="162">
        <v>4</v>
      </c>
      <c r="D21" s="164">
        <v>8.38381086122697</v>
      </c>
      <c r="E21" s="210">
        <v>40</v>
      </c>
      <c r="F21" s="164">
        <v>4.71032834874612</v>
      </c>
      <c r="G21" s="210">
        <v>21</v>
      </c>
      <c r="H21" s="164">
        <v>6.81307201417119</v>
      </c>
      <c r="I21" s="210">
        <v>4</v>
      </c>
      <c r="J21" s="164">
        <v>3.31276657418527</v>
      </c>
      <c r="K21" s="164">
        <v>1</v>
      </c>
      <c r="L21" s="164">
        <v>15.8426282033002</v>
      </c>
      <c r="M21" s="164" t="s">
        <v>102</v>
      </c>
      <c r="N21" s="164" t="s">
        <v>102</v>
      </c>
      <c r="O21" s="210">
        <v>3</v>
      </c>
      <c r="P21" s="168">
        <v>2.56957113857697</v>
      </c>
    </row>
    <row r="22" ht="25.5" customHeight="1" spans="1:16">
      <c r="A22" s="466" t="s">
        <v>63</v>
      </c>
      <c r="B22" s="392" t="s">
        <v>115</v>
      </c>
      <c r="C22" s="162">
        <v>38</v>
      </c>
      <c r="D22" s="164">
        <v>96.5545278991767</v>
      </c>
      <c r="E22" s="210">
        <v>392</v>
      </c>
      <c r="F22" s="164">
        <v>60.6720982640351</v>
      </c>
      <c r="G22" s="210">
        <v>130</v>
      </c>
      <c r="H22" s="164">
        <v>136.829142502289</v>
      </c>
      <c r="I22" s="210">
        <v>53</v>
      </c>
      <c r="J22" s="164">
        <v>22.1729490022173</v>
      </c>
      <c r="K22" s="167" t="s">
        <v>102</v>
      </c>
      <c r="L22" s="164" t="s">
        <v>102</v>
      </c>
      <c r="M22" s="210" t="s">
        <v>102</v>
      </c>
      <c r="N22" s="164" t="s">
        <v>102</v>
      </c>
      <c r="O22" s="210">
        <v>1</v>
      </c>
      <c r="P22" s="168">
        <v>1.53461320074275</v>
      </c>
    </row>
    <row r="23" ht="25.5" customHeight="1" spans="1:16">
      <c r="A23" s="370" t="s">
        <v>65</v>
      </c>
      <c r="B23" s="392" t="s">
        <v>116</v>
      </c>
      <c r="C23" s="162">
        <v>5</v>
      </c>
      <c r="D23" s="164">
        <v>5.23226002239407</v>
      </c>
      <c r="E23" s="210">
        <v>85</v>
      </c>
      <c r="F23" s="164">
        <v>5.07221733532315</v>
      </c>
      <c r="G23" s="210">
        <v>30</v>
      </c>
      <c r="H23" s="164">
        <v>4.80599018616804</v>
      </c>
      <c r="I23" s="210">
        <v>16</v>
      </c>
      <c r="J23" s="164">
        <v>6.39148653992881</v>
      </c>
      <c r="K23" s="210" t="s">
        <v>102</v>
      </c>
      <c r="L23" s="164" t="s">
        <v>102</v>
      </c>
      <c r="M23" s="210" t="s">
        <v>102</v>
      </c>
      <c r="N23" s="164" t="s">
        <v>102</v>
      </c>
      <c r="O23" s="210" t="s">
        <v>102</v>
      </c>
      <c r="P23" s="168" t="s">
        <v>102</v>
      </c>
    </row>
    <row r="24" ht="25.5" customHeight="1" spans="1:16">
      <c r="A24" s="370" t="s">
        <v>67</v>
      </c>
      <c r="B24" s="392" t="s">
        <v>117</v>
      </c>
      <c r="C24" s="162">
        <v>7</v>
      </c>
      <c r="D24" s="164">
        <v>7.3251640313517</v>
      </c>
      <c r="E24" s="210">
        <v>36</v>
      </c>
      <c r="F24" s="164">
        <v>2.14823322437216</v>
      </c>
      <c r="G24" s="210">
        <v>16</v>
      </c>
      <c r="H24" s="164">
        <v>2.56319476595629</v>
      </c>
      <c r="I24" s="210">
        <v>4</v>
      </c>
      <c r="J24" s="164">
        <v>1.5978716349822</v>
      </c>
      <c r="K24" s="164" t="s">
        <v>102</v>
      </c>
      <c r="L24" s="164" t="s">
        <v>102</v>
      </c>
      <c r="M24" s="210" t="s">
        <v>102</v>
      </c>
      <c r="N24" s="164" t="s">
        <v>102</v>
      </c>
      <c r="O24" s="164" t="s">
        <v>102</v>
      </c>
      <c r="P24" s="168" t="s">
        <v>102</v>
      </c>
    </row>
    <row r="25" ht="25.5" customHeight="1" spans="1:16">
      <c r="A25" s="370" t="s">
        <v>69</v>
      </c>
      <c r="B25" s="392" t="s">
        <v>118</v>
      </c>
      <c r="C25" s="162">
        <v>5</v>
      </c>
      <c r="D25" s="164">
        <v>5.23226002239407</v>
      </c>
      <c r="E25" s="210">
        <v>37</v>
      </c>
      <c r="F25" s="164">
        <v>2.20790636949361</v>
      </c>
      <c r="G25" s="210">
        <v>24</v>
      </c>
      <c r="H25" s="164">
        <v>3.84479214893443</v>
      </c>
      <c r="I25" s="210">
        <v>8</v>
      </c>
      <c r="J25" s="164">
        <v>3.19574326996441</v>
      </c>
      <c r="K25" s="164" t="s">
        <v>102</v>
      </c>
      <c r="L25" s="164" t="s">
        <v>102</v>
      </c>
      <c r="M25" s="210" t="s">
        <v>102</v>
      </c>
      <c r="N25" s="164" t="s">
        <v>102</v>
      </c>
      <c r="O25" s="210" t="s">
        <v>102</v>
      </c>
      <c r="P25" s="168" t="s">
        <v>102</v>
      </c>
    </row>
    <row r="26" ht="25.5" customHeight="1" spans="1:16">
      <c r="A26" s="370" t="s">
        <v>71</v>
      </c>
      <c r="B26" s="392" t="s">
        <v>119</v>
      </c>
      <c r="C26" s="162">
        <v>14</v>
      </c>
      <c r="D26" s="164">
        <v>14.6503280627034</v>
      </c>
      <c r="E26" s="210">
        <v>68</v>
      </c>
      <c r="F26" s="164">
        <v>4.05777386825852</v>
      </c>
      <c r="G26" s="210">
        <v>31</v>
      </c>
      <c r="H26" s="164">
        <v>4.96618985904031</v>
      </c>
      <c r="I26" s="210">
        <v>22</v>
      </c>
      <c r="J26" s="164">
        <v>8.78829399240212</v>
      </c>
      <c r="K26" s="210" t="s">
        <v>102</v>
      </c>
      <c r="L26" s="164" t="s">
        <v>102</v>
      </c>
      <c r="M26" s="210" t="s">
        <v>102</v>
      </c>
      <c r="N26" s="164" t="s">
        <v>102</v>
      </c>
      <c r="O26" s="164">
        <v>1</v>
      </c>
      <c r="P26" s="168">
        <v>0.434037196987782</v>
      </c>
    </row>
    <row r="27" ht="25.5" customHeight="1" spans="1:16">
      <c r="A27" s="370" t="s">
        <v>73</v>
      </c>
      <c r="B27" s="392" t="s">
        <v>120</v>
      </c>
      <c r="C27" s="162">
        <v>5</v>
      </c>
      <c r="D27" s="164">
        <v>5.23226002239407</v>
      </c>
      <c r="E27" s="210">
        <v>68</v>
      </c>
      <c r="F27" s="164">
        <v>4.05777386825852</v>
      </c>
      <c r="G27" s="210">
        <v>28</v>
      </c>
      <c r="H27" s="164">
        <v>4.4855908404235</v>
      </c>
      <c r="I27" s="210">
        <v>6</v>
      </c>
      <c r="J27" s="164">
        <v>2.39680745247331</v>
      </c>
      <c r="K27" s="164" t="s">
        <v>102</v>
      </c>
      <c r="L27" s="164" t="s">
        <v>102</v>
      </c>
      <c r="M27" s="210">
        <v>1</v>
      </c>
      <c r="N27" s="164">
        <v>2.06483584555028</v>
      </c>
      <c r="O27" s="164">
        <v>4</v>
      </c>
      <c r="P27" s="168">
        <v>1.73614878795113</v>
      </c>
    </row>
    <row r="28" ht="25.5" customHeight="1" spans="1:16">
      <c r="A28" s="370" t="s">
        <v>75</v>
      </c>
      <c r="B28" s="395" t="s">
        <v>121</v>
      </c>
      <c r="C28" s="162">
        <v>5</v>
      </c>
      <c r="D28" s="164">
        <v>5.23226002239407</v>
      </c>
      <c r="E28" s="210">
        <v>83</v>
      </c>
      <c r="F28" s="164">
        <v>4.95287104508026</v>
      </c>
      <c r="G28" s="210">
        <v>13</v>
      </c>
      <c r="H28" s="164">
        <v>2.08259574733948</v>
      </c>
      <c r="I28" s="210">
        <v>14</v>
      </c>
      <c r="J28" s="164">
        <v>5.59255072243771</v>
      </c>
      <c r="K28" s="210" t="s">
        <v>102</v>
      </c>
      <c r="L28" s="164" t="s">
        <v>102</v>
      </c>
      <c r="M28" s="210">
        <v>3</v>
      </c>
      <c r="N28" s="164">
        <v>6.19450753665084</v>
      </c>
      <c r="O28" s="210">
        <v>4</v>
      </c>
      <c r="P28" s="168">
        <v>1.73614878795113</v>
      </c>
    </row>
    <row r="29" ht="25.5" customHeight="1" spans="1:16">
      <c r="A29" s="467"/>
      <c r="B29" s="397" t="s">
        <v>122</v>
      </c>
      <c r="C29" s="173">
        <v>42</v>
      </c>
      <c r="D29" s="175">
        <v>43.9509841881102</v>
      </c>
      <c r="E29" s="218">
        <v>361</v>
      </c>
      <c r="F29" s="175">
        <v>21.542005388843</v>
      </c>
      <c r="G29" s="218">
        <v>146</v>
      </c>
      <c r="H29" s="175">
        <v>23.3891522393511</v>
      </c>
      <c r="I29" s="218">
        <v>78</v>
      </c>
      <c r="J29" s="175">
        <v>31.158496882153</v>
      </c>
      <c r="K29" s="218" t="s">
        <v>102</v>
      </c>
      <c r="L29" s="175" t="s">
        <v>102</v>
      </c>
      <c r="M29" s="218" t="s">
        <v>102</v>
      </c>
      <c r="N29" s="175" t="s">
        <v>102</v>
      </c>
      <c r="O29" s="218">
        <v>7</v>
      </c>
      <c r="P29" s="468">
        <v>3.03826037891447</v>
      </c>
    </row>
    <row r="30" ht="27" customHeight="1" spans="1:16">
      <c r="A30" s="469" t="s">
        <v>123</v>
      </c>
      <c r="B30" s="470"/>
      <c r="C30" s="471"/>
      <c r="D30" s="472"/>
      <c r="E30" s="471"/>
      <c r="F30" s="472"/>
      <c r="G30" s="471"/>
      <c r="H30" s="472"/>
      <c r="I30" s="471"/>
      <c r="J30" s="472"/>
      <c r="K30" s="471"/>
      <c r="L30" s="472"/>
      <c r="M30" s="471"/>
      <c r="N30" s="472"/>
    </row>
    <row r="31" ht="27" customHeight="1" spans="1:16">
      <c r="A31" s="473" t="s">
        <v>124</v>
      </c>
      <c r="B31" s="473"/>
      <c r="C31" s="473"/>
      <c r="D31" s="473"/>
      <c r="E31" s="473"/>
      <c r="F31" s="473"/>
      <c r="G31" s="473"/>
      <c r="H31" s="473"/>
      <c r="I31" s="473"/>
      <c r="J31" s="473"/>
      <c r="K31" s="473"/>
      <c r="L31" s="473"/>
      <c r="M31" s="473"/>
      <c r="N31" s="473"/>
    </row>
    <row r="32" ht="27" customHeight="1" spans="1:16">
      <c r="A32" s="474" t="s">
        <v>125</v>
      </c>
      <c r="B32" s="474"/>
      <c r="C32" s="474"/>
      <c r="D32" s="474"/>
      <c r="E32" s="474"/>
      <c r="F32" s="474"/>
      <c r="G32" s="474"/>
      <c r="H32" s="474"/>
      <c r="I32" s="474"/>
      <c r="J32" s="474"/>
      <c r="K32" s="474"/>
      <c r="L32" s="474"/>
      <c r="M32" s="474"/>
      <c r="N32" s="474"/>
    </row>
    <row r="33" ht="27" customHeight="1" spans="1:14">
      <c r="A33" s="406" t="s">
        <v>80</v>
      </c>
      <c r="B33" s="406"/>
      <c r="C33" s="406"/>
      <c r="D33" s="406"/>
      <c r="E33" s="406"/>
      <c r="F33" s="406"/>
      <c r="G33" s="406"/>
      <c r="H33" s="406"/>
      <c r="I33" s="406"/>
      <c r="J33" s="406"/>
      <c r="K33" s="406"/>
      <c r="L33" s="406"/>
      <c r="M33" s="406"/>
      <c r="N33" s="406"/>
    </row>
    <row r="34" customHeight="1" spans="1:14">
      <c r="A34" s="406" t="s">
        <v>81</v>
      </c>
      <c r="B34" s="406"/>
      <c r="C34" s="406"/>
      <c r="D34" s="406"/>
      <c r="E34" s="406"/>
      <c r="F34" s="406"/>
      <c r="G34" s="406"/>
      <c r="H34" s="406"/>
      <c r="I34" s="406"/>
      <c r="J34" s="406"/>
      <c r="K34" s="406"/>
      <c r="L34" s="406"/>
      <c r="M34" s="406"/>
      <c r="N34" s="406"/>
    </row>
  </sheetData>
  <mergeCells count="14">
    <mergeCell ref="A1:P1"/>
    <mergeCell ref="C3:J3"/>
    <mergeCell ref="K3:P3"/>
    <mergeCell ref="C4:D4"/>
    <mergeCell ref="E4:F4"/>
    <mergeCell ref="G4:H4"/>
    <mergeCell ref="I4:J4"/>
    <mergeCell ref="K4:L4"/>
    <mergeCell ref="M4:N4"/>
    <mergeCell ref="O4:P4"/>
    <mergeCell ref="A31:N31"/>
    <mergeCell ref="A32:N32"/>
    <mergeCell ref="A3:A5"/>
    <mergeCell ref="B3:B5"/>
  </mergeCells>
  <pageMargins left="1.18110236220472" right="0.708661417322835" top="0.748031496062992" bottom="0.748031496062992" header="0.31496062992126" footer="0.31496062992126"/>
  <pageSetup paperSize="1" scale="47" orientation="landscape"/>
  <headerFooter>
    <oddFooter>&amp;C4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V45"/>
  <sheetViews>
    <sheetView view="pageBreakPreview" zoomScale="80" zoomScalePageLayoutView="50" zoomScaleNormal="100" topLeftCell="A10" workbookViewId="0">
      <selection activeCell="H38" sqref="H38"/>
    </sheetView>
  </sheetViews>
  <sheetFormatPr defaultColWidth="9.28571428571429" defaultRowHeight="16.5" customHeight="1"/>
  <cols>
    <col min="1" max="1" width="9.28571428571429" style="240"/>
    <col min="2" max="2" width="51.4285714285714" style="184" customWidth="1"/>
    <col min="3" max="3" width="9" style="422" customWidth="1"/>
    <col min="4" max="4" width="9.85714285714286" style="422" customWidth="1"/>
    <col min="5" max="16" width="9.57142857142857" style="236" customWidth="1"/>
    <col min="17" max="17" width="9.42857142857143" style="184" customWidth="1"/>
    <col min="18" max="16384" width="9.28571428571429" style="184"/>
  </cols>
  <sheetData>
    <row r="1" ht="44.25" customHeight="1" spans="1:22">
      <c r="A1" s="187" t="s">
        <v>135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</row>
    <row r="3" ht="24" customHeight="1" spans="1:22">
      <c r="A3" s="382" t="s">
        <v>26</v>
      </c>
      <c r="B3" s="423" t="s">
        <v>27</v>
      </c>
      <c r="C3" s="355" t="s">
        <v>3</v>
      </c>
      <c r="D3" s="355"/>
      <c r="E3" s="355" t="s">
        <v>136</v>
      </c>
      <c r="F3" s="355"/>
      <c r="G3" s="424" t="s">
        <v>137</v>
      </c>
      <c r="H3" s="424"/>
      <c r="I3" s="424" t="s">
        <v>138</v>
      </c>
      <c r="J3" s="424"/>
      <c r="K3" s="424" t="s">
        <v>139</v>
      </c>
      <c r="L3" s="424"/>
      <c r="M3" s="424" t="s">
        <v>140</v>
      </c>
      <c r="N3" s="424"/>
      <c r="O3" s="424" t="s">
        <v>141</v>
      </c>
      <c r="P3" s="425"/>
    </row>
    <row r="4" ht="22.5" customHeight="1" spans="1:22">
      <c r="A4" s="385"/>
      <c r="B4" s="426"/>
      <c r="C4" s="407" t="s">
        <v>5</v>
      </c>
      <c r="D4" s="407" t="s">
        <v>31</v>
      </c>
      <c r="E4" s="407" t="s">
        <v>5</v>
      </c>
      <c r="F4" s="407" t="s">
        <v>31</v>
      </c>
      <c r="G4" s="407" t="s">
        <v>5</v>
      </c>
      <c r="H4" s="407" t="s">
        <v>31</v>
      </c>
      <c r="I4" s="407" t="s">
        <v>5</v>
      </c>
      <c r="J4" s="407" t="s">
        <v>31</v>
      </c>
      <c r="K4" s="407" t="s">
        <v>5</v>
      </c>
      <c r="L4" s="407" t="s">
        <v>31</v>
      </c>
      <c r="M4" s="407" t="s">
        <v>5</v>
      </c>
      <c r="N4" s="407" t="s">
        <v>31</v>
      </c>
      <c r="O4" s="407" t="s">
        <v>5</v>
      </c>
      <c r="P4" s="408" t="s">
        <v>31</v>
      </c>
      <c r="Q4" s="427"/>
      <c r="R4" s="427"/>
      <c r="T4" s="428"/>
      <c r="V4" s="428"/>
    </row>
    <row r="5" s="420" customFormat="1" ht="33" customHeight="1" spans="1:22">
      <c r="A5" s="429"/>
      <c r="B5" s="430" t="s">
        <v>3</v>
      </c>
      <c r="C5" s="431">
        <v>7648</v>
      </c>
      <c r="D5" s="432">
        <v>176.260707034777</v>
      </c>
      <c r="E5" s="431">
        <v>1</v>
      </c>
      <c r="F5" s="432">
        <v>1.34323550969549</v>
      </c>
      <c r="G5" s="431">
        <v>35</v>
      </c>
      <c r="H5" s="432">
        <v>11.8664027769908</v>
      </c>
      <c r="I5" s="431">
        <v>34</v>
      </c>
      <c r="J5" s="432">
        <v>9.20120048603988</v>
      </c>
      <c r="K5" s="431">
        <v>26</v>
      </c>
      <c r="L5" s="432">
        <v>7.12473213747445</v>
      </c>
      <c r="M5" s="431">
        <v>54</v>
      </c>
      <c r="N5" s="432">
        <v>14.8748447093758</v>
      </c>
      <c r="O5" s="431">
        <v>76</v>
      </c>
      <c r="P5" s="433">
        <v>21.5634034995134</v>
      </c>
    </row>
    <row r="6" ht="23.25" customHeight="1" spans="1:22">
      <c r="A6" s="434" t="s">
        <v>32</v>
      </c>
      <c r="B6" s="435" t="s">
        <v>99</v>
      </c>
      <c r="C6" s="436">
        <v>458</v>
      </c>
      <c r="D6" s="437">
        <v>10.5553613783901</v>
      </c>
      <c r="E6" s="438" t="s">
        <v>102</v>
      </c>
      <c r="F6" s="438" t="s">
        <v>102</v>
      </c>
      <c r="G6" s="438" t="s">
        <v>102</v>
      </c>
      <c r="H6" s="438" t="s">
        <v>102</v>
      </c>
      <c r="I6" s="438">
        <v>1</v>
      </c>
      <c r="J6" s="437">
        <v>0.270623543707055</v>
      </c>
      <c r="K6" s="438" t="s">
        <v>102</v>
      </c>
      <c r="L6" s="438" t="s">
        <v>102</v>
      </c>
      <c r="M6" s="436">
        <v>1</v>
      </c>
      <c r="N6" s="437">
        <v>0.275460087210664</v>
      </c>
      <c r="O6" s="436">
        <v>2</v>
      </c>
      <c r="P6" s="439">
        <v>0.5674579868293</v>
      </c>
    </row>
    <row r="7" ht="23.25" customHeight="1" spans="1:22">
      <c r="A7" s="434" t="s">
        <v>34</v>
      </c>
      <c r="B7" s="392" t="s">
        <v>100</v>
      </c>
      <c r="C7" s="436">
        <v>473</v>
      </c>
      <c r="D7" s="437">
        <v>10.9010609868527</v>
      </c>
      <c r="E7" s="438" t="s">
        <v>102</v>
      </c>
      <c r="F7" s="438" t="s">
        <v>102</v>
      </c>
      <c r="G7" s="438" t="s">
        <v>102</v>
      </c>
      <c r="H7" s="438" t="s">
        <v>102</v>
      </c>
      <c r="I7" s="438" t="s">
        <v>102</v>
      </c>
      <c r="J7" s="438" t="s">
        <v>102</v>
      </c>
      <c r="K7" s="438" t="s">
        <v>102</v>
      </c>
      <c r="L7" s="438" t="s">
        <v>102</v>
      </c>
      <c r="M7" s="436">
        <v>2</v>
      </c>
      <c r="N7" s="437">
        <v>0.550920174421327</v>
      </c>
      <c r="O7" s="440">
        <v>2</v>
      </c>
      <c r="P7" s="439">
        <v>0.5674579868293</v>
      </c>
    </row>
    <row r="8" ht="23.25" customHeight="1" spans="1:22">
      <c r="A8" s="434" t="s">
        <v>36</v>
      </c>
      <c r="B8" s="392" t="s">
        <v>101</v>
      </c>
      <c r="C8" s="436">
        <v>195</v>
      </c>
      <c r="D8" s="437">
        <v>4.49409491001327</v>
      </c>
      <c r="E8" s="438" t="s">
        <v>102</v>
      </c>
      <c r="F8" s="438" t="s">
        <v>102</v>
      </c>
      <c r="G8" s="438" t="s">
        <v>102</v>
      </c>
      <c r="H8" s="438" t="s">
        <v>102</v>
      </c>
      <c r="I8" s="438" t="s">
        <v>102</v>
      </c>
      <c r="J8" s="438" t="s">
        <v>102</v>
      </c>
      <c r="K8" s="438" t="s">
        <v>102</v>
      </c>
      <c r="L8" s="438" t="s">
        <v>102</v>
      </c>
      <c r="M8" s="438">
        <v>1</v>
      </c>
      <c r="N8" s="437">
        <v>0.275460087210664</v>
      </c>
      <c r="O8" s="438" t="s">
        <v>102</v>
      </c>
      <c r="P8" s="441" t="s">
        <v>102</v>
      </c>
    </row>
    <row r="9" ht="23.25" customHeight="1" spans="1:22">
      <c r="A9" s="434" t="s">
        <v>38</v>
      </c>
      <c r="B9" s="414" t="s">
        <v>142</v>
      </c>
      <c r="C9" s="436">
        <v>189</v>
      </c>
      <c r="D9" s="437">
        <v>4.35581506662825</v>
      </c>
      <c r="E9" s="438" t="s">
        <v>102</v>
      </c>
      <c r="F9" s="437" t="s">
        <v>102</v>
      </c>
      <c r="G9" s="438">
        <v>3</v>
      </c>
      <c r="H9" s="437">
        <v>1.01712023802778</v>
      </c>
      <c r="I9" s="438">
        <v>1</v>
      </c>
      <c r="J9" s="437">
        <v>0.270623543707055</v>
      </c>
      <c r="K9" s="438" t="s">
        <v>102</v>
      </c>
      <c r="L9" s="438" t="s">
        <v>102</v>
      </c>
      <c r="M9" s="438" t="s">
        <v>102</v>
      </c>
      <c r="N9" s="438" t="s">
        <v>102</v>
      </c>
      <c r="O9" s="436">
        <v>2</v>
      </c>
      <c r="P9" s="439">
        <v>0.5674579868293</v>
      </c>
    </row>
    <row r="10" ht="23.25" customHeight="1" spans="1:22">
      <c r="A10" s="434" t="s">
        <v>40</v>
      </c>
      <c r="B10" s="392" t="s">
        <v>104</v>
      </c>
      <c r="C10" s="436">
        <v>142</v>
      </c>
      <c r="D10" s="437">
        <v>3.27262296011223</v>
      </c>
      <c r="E10" s="438" t="s">
        <v>102</v>
      </c>
      <c r="F10" s="438" t="s">
        <v>102</v>
      </c>
      <c r="G10" s="438" t="s">
        <v>102</v>
      </c>
      <c r="H10" s="438" t="s">
        <v>102</v>
      </c>
      <c r="I10" s="438" t="s">
        <v>102</v>
      </c>
      <c r="J10" s="438" t="s">
        <v>102</v>
      </c>
      <c r="K10" s="438" t="s">
        <v>102</v>
      </c>
      <c r="L10" s="438" t="s">
        <v>102</v>
      </c>
      <c r="M10" s="438">
        <v>1</v>
      </c>
      <c r="N10" s="437">
        <v>0.275460087210664</v>
      </c>
      <c r="O10" s="438" t="s">
        <v>102</v>
      </c>
      <c r="P10" s="441" t="s">
        <v>102</v>
      </c>
    </row>
    <row r="11" ht="23.25" customHeight="1" spans="1:22">
      <c r="A11" s="434" t="s">
        <v>42</v>
      </c>
      <c r="B11" s="392" t="s">
        <v>105</v>
      </c>
      <c r="C11" s="436">
        <v>60</v>
      </c>
      <c r="D11" s="437">
        <v>1.38279843385024</v>
      </c>
      <c r="E11" s="438" t="s">
        <v>102</v>
      </c>
      <c r="F11" s="438" t="s">
        <v>102</v>
      </c>
      <c r="G11" s="438" t="s">
        <v>102</v>
      </c>
      <c r="H11" s="438" t="s">
        <v>102</v>
      </c>
      <c r="I11" s="438" t="s">
        <v>102</v>
      </c>
      <c r="J11" s="438" t="s">
        <v>102</v>
      </c>
      <c r="K11" s="438" t="s">
        <v>102</v>
      </c>
      <c r="L11" s="438" t="s">
        <v>102</v>
      </c>
      <c r="M11" s="438" t="s">
        <v>102</v>
      </c>
      <c r="N11" s="438" t="s">
        <v>102</v>
      </c>
      <c r="O11" s="438" t="s">
        <v>102</v>
      </c>
      <c r="P11" s="441" t="s">
        <v>102</v>
      </c>
    </row>
    <row r="12" ht="23.25" customHeight="1" spans="1:22">
      <c r="A12" s="434" t="s">
        <v>44</v>
      </c>
      <c r="B12" s="395" t="s">
        <v>143</v>
      </c>
      <c r="C12" s="436">
        <v>292</v>
      </c>
      <c r="D12" s="437">
        <v>6.72961904473782</v>
      </c>
      <c r="E12" s="438" t="s">
        <v>102</v>
      </c>
      <c r="F12" s="438" t="s">
        <v>102</v>
      </c>
      <c r="G12" s="438" t="s">
        <v>102</v>
      </c>
      <c r="H12" s="438" t="s">
        <v>102</v>
      </c>
      <c r="I12" s="438" t="s">
        <v>102</v>
      </c>
      <c r="J12" s="438" t="s">
        <v>102</v>
      </c>
      <c r="K12" s="438" t="s">
        <v>102</v>
      </c>
      <c r="L12" s="438" t="s">
        <v>102</v>
      </c>
      <c r="M12" s="438" t="s">
        <v>102</v>
      </c>
      <c r="N12" s="438" t="s">
        <v>102</v>
      </c>
      <c r="O12" s="438" t="s">
        <v>102</v>
      </c>
      <c r="P12" s="441" t="s">
        <v>102</v>
      </c>
    </row>
    <row r="13" ht="33.75" customHeight="1" spans="1:22">
      <c r="A13" s="434" t="s">
        <v>46</v>
      </c>
      <c r="B13" s="395" t="s">
        <v>144</v>
      </c>
      <c r="C13" s="436">
        <v>413</v>
      </c>
      <c r="D13" s="437">
        <v>9.51826255300247</v>
      </c>
      <c r="E13" s="438" t="s">
        <v>102</v>
      </c>
      <c r="F13" s="437" t="s">
        <v>102</v>
      </c>
      <c r="G13" s="436">
        <v>17</v>
      </c>
      <c r="H13" s="437">
        <v>5.76368134882409</v>
      </c>
      <c r="I13" s="436">
        <v>9</v>
      </c>
      <c r="J13" s="437">
        <v>2.4356118933635</v>
      </c>
      <c r="K13" s="436">
        <v>9</v>
      </c>
      <c r="L13" s="437">
        <v>2.46625343220269</v>
      </c>
      <c r="M13" s="436">
        <v>14</v>
      </c>
      <c r="N13" s="437">
        <v>3.85644122094929</v>
      </c>
      <c r="O13" s="436">
        <v>11</v>
      </c>
      <c r="P13" s="439">
        <v>3.12101892756115</v>
      </c>
    </row>
    <row r="14" ht="23.25" customHeight="1" spans="1:22">
      <c r="A14" s="434" t="s">
        <v>48</v>
      </c>
      <c r="B14" s="392" t="s">
        <v>108</v>
      </c>
      <c r="C14" s="436">
        <v>614</v>
      </c>
      <c r="D14" s="437">
        <v>14.1506373064008</v>
      </c>
      <c r="E14" s="438" t="s">
        <v>102</v>
      </c>
      <c r="F14" s="437" t="s">
        <v>102</v>
      </c>
      <c r="G14" s="437" t="s">
        <v>102</v>
      </c>
      <c r="H14" s="437" t="s">
        <v>102</v>
      </c>
      <c r="I14" s="437" t="s">
        <v>102</v>
      </c>
      <c r="J14" s="437" t="s">
        <v>102</v>
      </c>
      <c r="K14" s="438">
        <v>1</v>
      </c>
      <c r="L14" s="437">
        <v>0.274028159133633</v>
      </c>
      <c r="M14" s="437" t="s">
        <v>102</v>
      </c>
      <c r="N14" s="437" t="s">
        <v>102</v>
      </c>
      <c r="O14" s="436">
        <v>2</v>
      </c>
      <c r="P14" s="439">
        <v>0.5674579868293</v>
      </c>
    </row>
    <row r="15" ht="23.25" customHeight="1" spans="1:22">
      <c r="A15" s="434" t="s">
        <v>50</v>
      </c>
      <c r="B15" s="392" t="s">
        <v>109</v>
      </c>
      <c r="C15" s="436">
        <v>1110</v>
      </c>
      <c r="D15" s="437">
        <v>51.2813219476947</v>
      </c>
      <c r="E15" s="438" t="s">
        <v>102</v>
      </c>
      <c r="F15" s="437" t="s">
        <v>102</v>
      </c>
      <c r="G15" s="437" t="s">
        <v>102</v>
      </c>
      <c r="H15" s="437" t="s">
        <v>102</v>
      </c>
      <c r="I15" s="437" t="s">
        <v>102</v>
      </c>
      <c r="J15" s="437" t="s">
        <v>102</v>
      </c>
      <c r="K15" s="437" t="s">
        <v>102</v>
      </c>
      <c r="L15" s="437" t="s">
        <v>102</v>
      </c>
      <c r="M15" s="437" t="s">
        <v>102</v>
      </c>
      <c r="N15" s="437" t="s">
        <v>102</v>
      </c>
      <c r="O15" s="438">
        <v>2</v>
      </c>
      <c r="P15" s="439">
        <v>0.5674579868293</v>
      </c>
    </row>
    <row r="16" ht="23.25" customHeight="1" spans="1:22">
      <c r="A16" s="434" t="s">
        <v>52</v>
      </c>
      <c r="B16" s="392" t="s">
        <v>145</v>
      </c>
      <c r="C16" s="436">
        <v>18</v>
      </c>
      <c r="D16" s="437">
        <v>0.831589004557211</v>
      </c>
      <c r="E16" s="438" t="s">
        <v>102</v>
      </c>
      <c r="F16" s="437" t="s">
        <v>102</v>
      </c>
      <c r="G16" s="437" t="s">
        <v>102</v>
      </c>
      <c r="H16" s="437" t="s">
        <v>102</v>
      </c>
      <c r="I16" s="437" t="s">
        <v>102</v>
      </c>
      <c r="J16" s="437" t="s">
        <v>102</v>
      </c>
      <c r="K16" s="437" t="s">
        <v>102</v>
      </c>
      <c r="L16" s="437" t="s">
        <v>102</v>
      </c>
      <c r="M16" s="437" t="s">
        <v>102</v>
      </c>
      <c r="N16" s="437" t="s">
        <v>102</v>
      </c>
      <c r="O16" s="437" t="s">
        <v>102</v>
      </c>
      <c r="P16" s="439" t="s">
        <v>102</v>
      </c>
    </row>
    <row r="17" ht="23.25" customHeight="1" spans="1:17">
      <c r="A17" s="434" t="s">
        <v>55</v>
      </c>
      <c r="B17" s="392" t="s">
        <v>146</v>
      </c>
      <c r="C17" s="436">
        <v>14</v>
      </c>
      <c r="D17" s="437">
        <v>0.646791447988942</v>
      </c>
      <c r="E17" s="438" t="s">
        <v>102</v>
      </c>
      <c r="F17" s="437" t="s">
        <v>102</v>
      </c>
      <c r="G17" s="437" t="s">
        <v>102</v>
      </c>
      <c r="H17" s="437" t="s">
        <v>102</v>
      </c>
      <c r="I17" s="437" t="s">
        <v>102</v>
      </c>
      <c r="J17" s="437" t="s">
        <v>102</v>
      </c>
      <c r="K17" s="437" t="s">
        <v>102</v>
      </c>
      <c r="L17" s="437" t="s">
        <v>102</v>
      </c>
      <c r="M17" s="437" t="s">
        <v>102</v>
      </c>
      <c r="N17" s="437" t="s">
        <v>102</v>
      </c>
      <c r="O17" s="437" t="s">
        <v>102</v>
      </c>
      <c r="P17" s="439" t="s">
        <v>102</v>
      </c>
    </row>
    <row r="18" ht="23.25" customHeight="1" spans="1:17">
      <c r="A18" s="434" t="s">
        <v>57</v>
      </c>
      <c r="B18" s="392" t="s">
        <v>112</v>
      </c>
      <c r="C18" s="436">
        <v>528</v>
      </c>
      <c r="D18" s="437">
        <v>24.3932774670115</v>
      </c>
      <c r="E18" s="438" t="s">
        <v>102</v>
      </c>
      <c r="F18" s="437" t="s">
        <v>102</v>
      </c>
      <c r="G18" s="437" t="s">
        <v>102</v>
      </c>
      <c r="H18" s="437" t="s">
        <v>102</v>
      </c>
      <c r="I18" s="437" t="s">
        <v>102</v>
      </c>
      <c r="J18" s="437" t="s">
        <v>102</v>
      </c>
      <c r="K18" s="437" t="s">
        <v>102</v>
      </c>
      <c r="L18" s="437" t="s">
        <v>102</v>
      </c>
      <c r="M18" s="437" t="s">
        <v>102</v>
      </c>
      <c r="N18" s="437" t="s">
        <v>102</v>
      </c>
      <c r="O18" s="436">
        <v>7</v>
      </c>
      <c r="P18" s="439">
        <v>1.98610295390255</v>
      </c>
    </row>
    <row r="19" ht="23.25" customHeight="1" spans="1:17">
      <c r="A19" s="434" t="s">
        <v>59</v>
      </c>
      <c r="B19" s="392" t="s">
        <v>147</v>
      </c>
      <c r="C19" s="436">
        <v>279</v>
      </c>
      <c r="D19" s="437">
        <v>12.8896295706368</v>
      </c>
      <c r="E19" s="438" t="s">
        <v>102</v>
      </c>
      <c r="F19" s="437" t="s">
        <v>102</v>
      </c>
      <c r="G19" s="437" t="s">
        <v>102</v>
      </c>
      <c r="H19" s="437" t="s">
        <v>102</v>
      </c>
      <c r="I19" s="437" t="s">
        <v>102</v>
      </c>
      <c r="J19" s="437" t="s">
        <v>102</v>
      </c>
      <c r="K19" s="437" t="s">
        <v>102</v>
      </c>
      <c r="L19" s="437" t="s">
        <v>102</v>
      </c>
      <c r="M19" s="437" t="s">
        <v>102</v>
      </c>
      <c r="N19" s="437" t="s">
        <v>102</v>
      </c>
      <c r="O19" s="437" t="s">
        <v>102</v>
      </c>
      <c r="P19" s="439" t="s">
        <v>102</v>
      </c>
    </row>
    <row r="20" ht="23.25" customHeight="1" spans="1:17">
      <c r="A20" s="434" t="s">
        <v>61</v>
      </c>
      <c r="B20" s="392" t="s">
        <v>148</v>
      </c>
      <c r="C20" s="436">
        <v>108</v>
      </c>
      <c r="D20" s="437">
        <v>4.98953402734327</v>
      </c>
      <c r="E20" s="438" t="s">
        <v>102</v>
      </c>
      <c r="F20" s="437" t="s">
        <v>102</v>
      </c>
      <c r="G20" s="437" t="s">
        <v>102</v>
      </c>
      <c r="H20" s="437" t="s">
        <v>102</v>
      </c>
      <c r="I20" s="437" t="s">
        <v>102</v>
      </c>
      <c r="J20" s="437" t="s">
        <v>102</v>
      </c>
      <c r="K20" s="436">
        <v>1</v>
      </c>
      <c r="L20" s="437">
        <v>0.274028159133633</v>
      </c>
      <c r="M20" s="436">
        <v>6</v>
      </c>
      <c r="N20" s="437">
        <v>1.65276052326398</v>
      </c>
      <c r="O20" s="436">
        <v>2</v>
      </c>
      <c r="P20" s="439">
        <v>0.5674579868293</v>
      </c>
    </row>
    <row r="21" ht="23.25" customHeight="1" spans="1:17">
      <c r="A21" s="434" t="s">
        <v>63</v>
      </c>
      <c r="B21" s="392" t="s">
        <v>149</v>
      </c>
      <c r="C21" s="436">
        <v>900</v>
      </c>
      <c r="D21" s="437">
        <v>41.3888934626171</v>
      </c>
      <c r="E21" s="438" t="s">
        <v>102</v>
      </c>
      <c r="F21" s="437" t="s">
        <v>102</v>
      </c>
      <c r="G21" s="437" t="s">
        <v>102</v>
      </c>
      <c r="H21" s="437" t="s">
        <v>102</v>
      </c>
      <c r="I21" s="437" t="s">
        <v>102</v>
      </c>
      <c r="J21" s="437" t="s">
        <v>102</v>
      </c>
      <c r="K21" s="437" t="s">
        <v>102</v>
      </c>
      <c r="L21" s="437" t="s">
        <v>102</v>
      </c>
      <c r="M21" s="437" t="s">
        <v>102</v>
      </c>
      <c r="N21" s="437" t="s">
        <v>102</v>
      </c>
      <c r="O21" s="437" t="s">
        <v>102</v>
      </c>
      <c r="P21" s="439" t="s">
        <v>102</v>
      </c>
    </row>
    <row r="22" ht="23.25" customHeight="1" spans="1:17">
      <c r="A22" s="434" t="s">
        <v>65</v>
      </c>
      <c r="B22" s="392" t="s">
        <v>116</v>
      </c>
      <c r="C22" s="436">
        <v>174</v>
      </c>
      <c r="D22" s="437">
        <v>4.01011545816569</v>
      </c>
      <c r="E22" s="438" t="s">
        <v>102</v>
      </c>
      <c r="F22" s="437" t="s">
        <v>102</v>
      </c>
      <c r="G22" s="436">
        <v>2</v>
      </c>
      <c r="H22" s="437">
        <v>0.678080158685187</v>
      </c>
      <c r="I22" s="438">
        <v>1</v>
      </c>
      <c r="J22" s="437">
        <v>0.270623543707055</v>
      </c>
      <c r="K22" s="437" t="s">
        <v>102</v>
      </c>
      <c r="L22" s="437" t="s">
        <v>102</v>
      </c>
      <c r="M22" s="437" t="s">
        <v>102</v>
      </c>
      <c r="N22" s="437" t="s">
        <v>102</v>
      </c>
      <c r="O22" s="438">
        <v>2</v>
      </c>
      <c r="P22" s="439">
        <v>0.5674579868293</v>
      </c>
    </row>
    <row r="23" ht="23.25" customHeight="1" spans="1:17">
      <c r="A23" s="434" t="s">
        <v>67</v>
      </c>
      <c r="B23" s="392" t="s">
        <v>117</v>
      </c>
      <c r="C23" s="436">
        <v>91</v>
      </c>
      <c r="D23" s="437">
        <v>2.09724429133953</v>
      </c>
      <c r="E23" s="438" t="s">
        <v>102</v>
      </c>
      <c r="F23" s="437" t="s">
        <v>102</v>
      </c>
      <c r="G23" s="437" t="s">
        <v>102</v>
      </c>
      <c r="H23" s="437" t="s">
        <v>102</v>
      </c>
      <c r="I23" s="437" t="s">
        <v>102</v>
      </c>
      <c r="J23" s="437" t="s">
        <v>102</v>
      </c>
      <c r="K23" s="437" t="s">
        <v>102</v>
      </c>
      <c r="L23" s="437" t="s">
        <v>102</v>
      </c>
      <c r="M23" s="437" t="s">
        <v>102</v>
      </c>
      <c r="N23" s="437" t="s">
        <v>102</v>
      </c>
      <c r="O23" s="437" t="s">
        <v>102</v>
      </c>
      <c r="P23" s="439" t="s">
        <v>102</v>
      </c>
    </row>
    <row r="24" ht="23.25" customHeight="1" spans="1:17">
      <c r="A24" s="434" t="s">
        <v>69</v>
      </c>
      <c r="B24" s="392" t="s">
        <v>118</v>
      </c>
      <c r="C24" s="436">
        <v>104</v>
      </c>
      <c r="D24" s="437">
        <v>2.39685061867374</v>
      </c>
      <c r="E24" s="438">
        <v>1</v>
      </c>
      <c r="F24" s="437">
        <v>1.34323550969549</v>
      </c>
      <c r="G24" s="436">
        <v>4</v>
      </c>
      <c r="H24" s="437">
        <v>1.35616031737037</v>
      </c>
      <c r="I24" s="436">
        <v>9</v>
      </c>
      <c r="J24" s="437">
        <v>2.4356118933635</v>
      </c>
      <c r="K24" s="436">
        <v>3</v>
      </c>
      <c r="L24" s="437">
        <v>0.822084477400898</v>
      </c>
      <c r="M24" s="436">
        <v>3</v>
      </c>
      <c r="N24" s="437">
        <v>0.826380261631991</v>
      </c>
      <c r="O24" s="436">
        <v>3</v>
      </c>
      <c r="P24" s="439">
        <v>0.85118698024395</v>
      </c>
    </row>
    <row r="25" ht="23.25" customHeight="1" spans="1:17">
      <c r="A25" s="434" t="s">
        <v>71</v>
      </c>
      <c r="B25" s="392" t="s">
        <v>119</v>
      </c>
      <c r="C25" s="436">
        <v>205</v>
      </c>
      <c r="D25" s="437">
        <v>4.72456131565498</v>
      </c>
      <c r="E25" s="438" t="s">
        <v>102</v>
      </c>
      <c r="F25" s="437" t="s">
        <v>102</v>
      </c>
      <c r="G25" s="437" t="s">
        <v>102</v>
      </c>
      <c r="H25" s="437" t="s">
        <v>102</v>
      </c>
      <c r="I25" s="438">
        <v>1</v>
      </c>
      <c r="J25" s="437">
        <v>0.270623543707055</v>
      </c>
      <c r="K25" s="437" t="s">
        <v>102</v>
      </c>
      <c r="L25" s="437" t="s">
        <v>102</v>
      </c>
      <c r="M25" s="438">
        <v>3</v>
      </c>
      <c r="N25" s="437">
        <v>0.826380261631991</v>
      </c>
      <c r="O25" s="436">
        <v>1</v>
      </c>
      <c r="P25" s="439">
        <v>0.28372899341465</v>
      </c>
    </row>
    <row r="26" ht="23.25" customHeight="1" spans="1:17">
      <c r="A26" s="434" t="s">
        <v>73</v>
      </c>
      <c r="B26" s="392" t="s">
        <v>120</v>
      </c>
      <c r="C26" s="436">
        <v>164</v>
      </c>
      <c r="D26" s="437">
        <v>3.77964905252398</v>
      </c>
      <c r="E26" s="438" t="s">
        <v>102</v>
      </c>
      <c r="F26" s="437" t="s">
        <v>102</v>
      </c>
      <c r="G26" s="436">
        <v>1</v>
      </c>
      <c r="H26" s="437">
        <v>0.339040079342593</v>
      </c>
      <c r="I26" s="436">
        <v>3</v>
      </c>
      <c r="J26" s="437">
        <v>0.811870631121166</v>
      </c>
      <c r="K26" s="437" t="s">
        <v>102</v>
      </c>
      <c r="L26" s="437" t="s">
        <v>102</v>
      </c>
      <c r="M26" s="436">
        <v>6</v>
      </c>
      <c r="N26" s="437">
        <v>1.65276052326398</v>
      </c>
      <c r="O26" s="436">
        <v>11</v>
      </c>
      <c r="P26" s="439">
        <v>3.12101892756115</v>
      </c>
    </row>
    <row r="27" ht="23.25" customHeight="1" spans="1:17">
      <c r="A27" s="434" t="s">
        <v>75</v>
      </c>
      <c r="B27" s="395" t="s">
        <v>121</v>
      </c>
      <c r="C27" s="436">
        <v>185</v>
      </c>
      <c r="D27" s="437">
        <v>4.26362850437157</v>
      </c>
      <c r="E27" s="438" t="s">
        <v>102</v>
      </c>
      <c r="F27" s="437" t="s">
        <v>102</v>
      </c>
      <c r="G27" s="437" t="s">
        <v>102</v>
      </c>
      <c r="H27" s="437" t="s">
        <v>102</v>
      </c>
      <c r="I27" s="437" t="s">
        <v>102</v>
      </c>
      <c r="J27" s="437" t="s">
        <v>102</v>
      </c>
      <c r="K27" s="437" t="s">
        <v>102</v>
      </c>
      <c r="L27" s="437" t="s">
        <v>102</v>
      </c>
      <c r="M27" s="437" t="s">
        <v>102</v>
      </c>
      <c r="N27" s="437" t="s">
        <v>102</v>
      </c>
      <c r="O27" s="438">
        <v>2</v>
      </c>
      <c r="P27" s="439">
        <v>0.5674579868293</v>
      </c>
    </row>
    <row r="28" s="421" customFormat="1" ht="23.25" customHeight="1" spans="1:17">
      <c r="A28" s="442"/>
      <c r="B28" s="443" t="s">
        <v>150</v>
      </c>
      <c r="C28" s="444">
        <v>932</v>
      </c>
      <c r="D28" s="445">
        <v>21.479469005807</v>
      </c>
      <c r="E28" s="446" t="s">
        <v>102</v>
      </c>
      <c r="F28" s="445" t="s">
        <v>102</v>
      </c>
      <c r="G28" s="444">
        <v>8</v>
      </c>
      <c r="H28" s="445">
        <v>2.71232063474075</v>
      </c>
      <c r="I28" s="444">
        <v>9</v>
      </c>
      <c r="J28" s="445">
        <v>2.4356118933635</v>
      </c>
      <c r="K28" s="444">
        <v>12</v>
      </c>
      <c r="L28" s="445">
        <v>3.28833790960359</v>
      </c>
      <c r="M28" s="444">
        <v>17</v>
      </c>
      <c r="N28" s="445">
        <v>4.68282148258128</v>
      </c>
      <c r="O28" s="444">
        <v>27</v>
      </c>
      <c r="P28" s="447">
        <v>7.66068282219555</v>
      </c>
      <c r="Q28" s="448"/>
    </row>
    <row r="29" ht="23.25" customHeight="1" spans="1:17">
      <c r="A29" s="449" t="s">
        <v>123</v>
      </c>
      <c r="B29" s="449"/>
      <c r="C29" s="449"/>
      <c r="D29" s="449"/>
      <c r="E29" s="449"/>
      <c r="F29" s="449"/>
      <c r="G29" s="449"/>
      <c r="H29" s="449"/>
      <c r="I29" s="449"/>
      <c r="J29" s="449"/>
      <c r="K29" s="449"/>
      <c r="L29" s="449"/>
      <c r="M29" s="449"/>
      <c r="N29" s="449"/>
    </row>
    <row r="30" customHeight="1" spans="1:17">
      <c r="A30" s="403" t="s">
        <v>151</v>
      </c>
      <c r="B30" s="403"/>
      <c r="C30" s="403"/>
      <c r="D30" s="403"/>
      <c r="E30" s="403"/>
      <c r="F30" s="403"/>
      <c r="G30" s="403"/>
      <c r="H30" s="404"/>
      <c r="I30" s="404"/>
      <c r="J30" s="405"/>
      <c r="K30" s="405"/>
      <c r="L30" s="405"/>
      <c r="M30" s="405"/>
      <c r="N30" s="405"/>
    </row>
    <row r="31" customHeight="1" spans="1:17">
      <c r="A31" s="406" t="s">
        <v>80</v>
      </c>
      <c r="B31" s="405"/>
      <c r="C31" s="405"/>
      <c r="D31" s="405"/>
      <c r="E31" s="405"/>
      <c r="F31" s="405"/>
      <c r="G31" s="405"/>
      <c r="H31" s="405"/>
      <c r="I31" s="405"/>
      <c r="J31" s="405"/>
      <c r="K31" s="405"/>
      <c r="L31" s="405"/>
      <c r="M31" s="405"/>
      <c r="N31" s="405"/>
    </row>
    <row r="32" customHeight="1" spans="1:17">
      <c r="A32" s="378" t="s">
        <v>81</v>
      </c>
      <c r="B32" s="405"/>
      <c r="C32" s="405"/>
      <c r="D32" s="405"/>
      <c r="E32" s="405"/>
      <c r="F32" s="405"/>
      <c r="G32" s="405"/>
      <c r="H32" s="405"/>
      <c r="I32" s="405"/>
      <c r="J32" s="405"/>
      <c r="K32" s="405"/>
      <c r="L32" s="405"/>
      <c r="M32" s="405"/>
      <c r="N32" s="405"/>
    </row>
    <row r="34" customHeight="1" spans="4:16">
      <c r="F34" s="450"/>
    </row>
    <row r="35" customHeight="1" spans="4:16">
      <c r="D35" s="451"/>
      <c r="E35" s="452"/>
      <c r="F35" s="452"/>
      <c r="G35" s="452"/>
      <c r="H35" s="452"/>
      <c r="I35" s="452"/>
      <c r="J35" s="452"/>
      <c r="K35" s="452"/>
      <c r="L35" s="452"/>
      <c r="M35" s="452"/>
      <c r="N35" s="452"/>
      <c r="O35" s="452"/>
      <c r="P35" s="452"/>
    </row>
    <row r="36" customHeight="1" spans="4:16">
      <c r="D36" s="451"/>
      <c r="E36" s="453"/>
      <c r="F36" s="453"/>
      <c r="G36" s="453"/>
      <c r="H36" s="453"/>
      <c r="I36" s="453"/>
      <c r="J36" s="453"/>
      <c r="K36" s="453"/>
      <c r="L36" s="453"/>
      <c r="M36" s="453"/>
      <c r="N36" s="453"/>
      <c r="O36" s="453"/>
      <c r="P36" s="453"/>
    </row>
    <row r="37" customHeight="1" spans="4:16">
      <c r="D37" s="451"/>
      <c r="E37" s="453"/>
      <c r="F37" s="453"/>
      <c r="G37" s="453"/>
      <c r="H37" s="453"/>
      <c r="I37" s="453"/>
      <c r="J37" s="453"/>
      <c r="K37" s="453"/>
      <c r="L37" s="453"/>
      <c r="M37" s="453"/>
      <c r="N37" s="453"/>
      <c r="O37" s="453"/>
      <c r="P37" s="453"/>
    </row>
    <row r="40" customHeight="1" spans="4:16">
      <c r="D40" s="454"/>
      <c r="E40" s="455">
        <v>5</v>
      </c>
      <c r="F40" s="456"/>
      <c r="G40" s="456"/>
      <c r="H40" s="456"/>
      <c r="I40" s="456"/>
      <c r="J40" s="456"/>
      <c r="K40" s="456"/>
      <c r="L40" s="456"/>
      <c r="M40" s="456"/>
      <c r="N40" s="456"/>
      <c r="O40" s="456"/>
      <c r="P40" s="456"/>
    </row>
    <row r="41" customHeight="1" spans="4:16">
      <c r="D41" s="238"/>
      <c r="E41" s="454"/>
      <c r="F41" s="454"/>
      <c r="G41" s="457"/>
      <c r="H41" s="457"/>
      <c r="I41" s="457"/>
      <c r="J41" s="457"/>
      <c r="K41" s="457"/>
      <c r="L41" s="457"/>
      <c r="M41" s="457"/>
      <c r="N41" s="457"/>
      <c r="O41" s="457"/>
      <c r="P41" s="457"/>
    </row>
    <row r="42" customHeight="1" spans="4:16">
      <c r="D42" s="238"/>
      <c r="E42" s="454"/>
      <c r="F42" s="454"/>
      <c r="G42" s="457"/>
      <c r="H42" s="457"/>
      <c r="I42" s="457"/>
      <c r="J42" s="457"/>
      <c r="K42" s="457"/>
      <c r="L42" s="457"/>
      <c r="M42" s="457"/>
      <c r="N42" s="457"/>
      <c r="O42" s="457"/>
      <c r="P42" s="457"/>
    </row>
    <row r="43" customHeight="1" spans="4:16">
      <c r="E43" s="422"/>
      <c r="F43" s="422"/>
    </row>
    <row r="44" customHeight="1" spans="4:16">
      <c r="E44" s="422"/>
    </row>
    <row r="45" customHeight="1" spans="4:16">
      <c r="E45" s="422"/>
    </row>
  </sheetData>
  <mergeCells count="11">
    <mergeCell ref="A1:P1"/>
    <mergeCell ref="C3:D3"/>
    <mergeCell ref="E3:F3"/>
    <mergeCell ref="G3:H3"/>
    <mergeCell ref="I3:J3"/>
    <mergeCell ref="K3:L3"/>
    <mergeCell ref="M3:N3"/>
    <mergeCell ref="O3:P3"/>
    <mergeCell ref="A29:N29"/>
    <mergeCell ref="A3:A4"/>
    <mergeCell ref="B3:B4"/>
  </mergeCells>
  <pageMargins left="0.984251968503937" right="0.708661417322835" top="0.94488188976378" bottom="0.748031496062992" header="0.31496062992126" footer="0.31496062992126"/>
  <pageSetup paperSize="1" scale="55" orientation="landscape"/>
  <headerFooter>
    <oddFooter>&amp;C5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AH32"/>
  <sheetViews>
    <sheetView view="pageBreakPreview" zoomScale="80" zoomScalePageLayoutView="60" zoomScaleNormal="100" topLeftCell="A3" workbookViewId="0">
      <selection activeCell="N28" sqref="K3:N28"/>
    </sheetView>
  </sheetViews>
  <sheetFormatPr defaultColWidth="11.4285714285714" defaultRowHeight="13.5" customHeight="1"/>
  <cols>
    <col min="1" max="1" width="10" style="135" customWidth="1"/>
    <col min="2" max="2" width="41.5714285714286" style="135" customWidth="1"/>
    <col min="3" max="14" width="10.8571428571429" style="135" customWidth="1"/>
    <col min="15" max="34" width="11.4285714285714" style="183"/>
    <col min="35" max="16384" width="11.4285714285714" style="135"/>
  </cols>
  <sheetData>
    <row r="1" ht="38.25" customHeight="1" spans="1:14">
      <c r="A1" s="187" t="s">
        <v>152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</row>
    <row r="3" ht="24.75" customHeight="1" spans="1:14">
      <c r="A3" s="382" t="s">
        <v>153</v>
      </c>
      <c r="B3" s="355" t="s">
        <v>27</v>
      </c>
      <c r="C3" s="356" t="s">
        <v>154</v>
      </c>
      <c r="D3" s="356"/>
      <c r="E3" s="356" t="s">
        <v>155</v>
      </c>
      <c r="F3" s="356"/>
      <c r="G3" s="356" t="s">
        <v>156</v>
      </c>
      <c r="H3" s="356"/>
      <c r="I3" s="356" t="s">
        <v>157</v>
      </c>
      <c r="J3" s="356"/>
      <c r="K3" s="356" t="s">
        <v>158</v>
      </c>
      <c r="L3" s="356"/>
      <c r="M3" s="356" t="s">
        <v>159</v>
      </c>
      <c r="N3" s="357"/>
    </row>
    <row r="4" ht="24.75" customHeight="1" spans="1:14">
      <c r="A4" s="385"/>
      <c r="B4" s="359"/>
      <c r="C4" s="407" t="s">
        <v>5</v>
      </c>
      <c r="D4" s="407" t="s">
        <v>31</v>
      </c>
      <c r="E4" s="407" t="s">
        <v>5</v>
      </c>
      <c r="F4" s="407" t="s">
        <v>31</v>
      </c>
      <c r="G4" s="407" t="s">
        <v>5</v>
      </c>
      <c r="H4" s="407" t="s">
        <v>31</v>
      </c>
      <c r="I4" s="407" t="s">
        <v>5</v>
      </c>
      <c r="J4" s="407" t="s">
        <v>31</v>
      </c>
      <c r="K4" s="407" t="s">
        <v>5</v>
      </c>
      <c r="L4" s="407" t="s">
        <v>31</v>
      </c>
      <c r="M4" s="407" t="s">
        <v>5</v>
      </c>
      <c r="N4" s="408" t="s">
        <v>31</v>
      </c>
    </row>
    <row r="5" ht="30.75" customHeight="1" spans="1:14">
      <c r="A5" s="409"/>
      <c r="B5" s="410" t="s">
        <v>3</v>
      </c>
      <c r="C5" s="388">
        <v>139</v>
      </c>
      <c r="D5" s="389">
        <v>42.0838467663559</v>
      </c>
      <c r="E5" s="388">
        <v>218</v>
      </c>
      <c r="F5" s="389">
        <v>68.9997879364316</v>
      </c>
      <c r="G5" s="388">
        <v>295</v>
      </c>
      <c r="H5" s="389">
        <v>97.2483657329725</v>
      </c>
      <c r="I5" s="388">
        <v>347</v>
      </c>
      <c r="J5" s="389">
        <v>119.55911285071</v>
      </c>
      <c r="K5" s="388">
        <v>428</v>
      </c>
      <c r="L5" s="389">
        <v>156.409881596258</v>
      </c>
      <c r="M5" s="388">
        <v>559</v>
      </c>
      <c r="N5" s="411">
        <v>228.901355390852</v>
      </c>
    </row>
    <row r="6" ht="21.75" customHeight="1" spans="1:14">
      <c r="A6" s="412" t="s">
        <v>32</v>
      </c>
      <c r="B6" s="413" t="s">
        <v>99</v>
      </c>
      <c r="C6" s="210">
        <v>3</v>
      </c>
      <c r="D6" s="164">
        <v>0.908284462583221</v>
      </c>
      <c r="E6" s="210">
        <v>14</v>
      </c>
      <c r="F6" s="164">
        <v>4.43117904178918</v>
      </c>
      <c r="G6" s="210">
        <v>12</v>
      </c>
      <c r="H6" s="164">
        <v>3.95586572473108</v>
      </c>
      <c r="I6" s="210">
        <v>15</v>
      </c>
      <c r="J6" s="164">
        <v>5.16826136242261</v>
      </c>
      <c r="K6" s="210">
        <v>22</v>
      </c>
      <c r="L6" s="164">
        <v>8.03976026896652</v>
      </c>
      <c r="M6" s="210">
        <v>27</v>
      </c>
      <c r="N6" s="168">
        <v>11.0560583104705</v>
      </c>
    </row>
    <row r="7" ht="21.75" customHeight="1" spans="1:14">
      <c r="A7" s="412" t="s">
        <v>34</v>
      </c>
      <c r="B7" s="413" t="s">
        <v>100</v>
      </c>
      <c r="C7" s="164">
        <v>3</v>
      </c>
      <c r="D7" s="164">
        <v>0.908284462583221</v>
      </c>
      <c r="E7" s="210">
        <v>11</v>
      </c>
      <c r="F7" s="164">
        <v>3.4816406756915</v>
      </c>
      <c r="G7" s="210">
        <v>7</v>
      </c>
      <c r="H7" s="164">
        <v>2.30758833942647</v>
      </c>
      <c r="I7" s="210">
        <v>13</v>
      </c>
      <c r="J7" s="164">
        <v>4.47915984743292</v>
      </c>
      <c r="K7" s="210">
        <v>23</v>
      </c>
      <c r="L7" s="164">
        <v>8.40520391755591</v>
      </c>
      <c r="M7" s="210">
        <v>31</v>
      </c>
      <c r="N7" s="168">
        <v>12.6939928749846</v>
      </c>
    </row>
    <row r="8" ht="21.75" customHeight="1" spans="1:14">
      <c r="A8" s="412" t="s">
        <v>36</v>
      </c>
      <c r="B8" s="413" t="s">
        <v>101</v>
      </c>
      <c r="C8" s="210">
        <v>2</v>
      </c>
      <c r="D8" s="164">
        <v>0.605522975055481</v>
      </c>
      <c r="E8" s="164">
        <v>3</v>
      </c>
      <c r="F8" s="164">
        <v>0.949538366097682</v>
      </c>
      <c r="G8" s="210">
        <v>5</v>
      </c>
      <c r="H8" s="164">
        <v>1.64827738530462</v>
      </c>
      <c r="I8" s="210">
        <v>3</v>
      </c>
      <c r="J8" s="164">
        <v>1.03365227248452</v>
      </c>
      <c r="K8" s="210">
        <v>13</v>
      </c>
      <c r="L8" s="164">
        <v>4.75076743166204</v>
      </c>
      <c r="M8" s="210">
        <v>13</v>
      </c>
      <c r="N8" s="168">
        <v>5.32328733467098</v>
      </c>
    </row>
    <row r="9" ht="39" customHeight="1" spans="1:14">
      <c r="A9" s="412" t="s">
        <v>38</v>
      </c>
      <c r="B9" s="414" t="s">
        <v>103</v>
      </c>
      <c r="C9" s="210">
        <v>6</v>
      </c>
      <c r="D9" s="164">
        <v>1.81656892516644</v>
      </c>
      <c r="E9" s="210">
        <v>3</v>
      </c>
      <c r="F9" s="164">
        <v>0.949538366097682</v>
      </c>
      <c r="G9" s="164">
        <v>5</v>
      </c>
      <c r="H9" s="164">
        <v>1.64827738530462</v>
      </c>
      <c r="I9" s="210">
        <v>5</v>
      </c>
      <c r="J9" s="164">
        <v>1.7227537874742</v>
      </c>
      <c r="K9" s="210">
        <v>4</v>
      </c>
      <c r="L9" s="164">
        <v>1.46177459435755</v>
      </c>
      <c r="M9" s="210">
        <v>8</v>
      </c>
      <c r="N9" s="168">
        <v>3.2758691290283</v>
      </c>
    </row>
    <row r="10" ht="21.75" customHeight="1" spans="1:14">
      <c r="A10" s="412" t="s">
        <v>40</v>
      </c>
      <c r="B10" s="413" t="s">
        <v>104</v>
      </c>
      <c r="C10" s="164" t="s">
        <v>102</v>
      </c>
      <c r="D10" s="164" t="s">
        <v>102</v>
      </c>
      <c r="E10" s="210" t="s">
        <v>102</v>
      </c>
      <c r="F10" s="164" t="s">
        <v>102</v>
      </c>
      <c r="G10" s="210">
        <v>2</v>
      </c>
      <c r="H10" s="164">
        <v>0.659310954121847</v>
      </c>
      <c r="I10" s="210">
        <v>2</v>
      </c>
      <c r="J10" s="164">
        <v>0.689101514989681</v>
      </c>
      <c r="K10" s="210">
        <v>7</v>
      </c>
      <c r="L10" s="164">
        <v>2.55810554012571</v>
      </c>
      <c r="M10" s="210">
        <v>8</v>
      </c>
      <c r="N10" s="168">
        <v>3.2758691290283</v>
      </c>
    </row>
    <row r="11" ht="21.75" customHeight="1" spans="1:14">
      <c r="A11" s="412" t="s">
        <v>42</v>
      </c>
      <c r="B11" s="413" t="s">
        <v>105</v>
      </c>
      <c r="C11" s="164" t="s">
        <v>102</v>
      </c>
      <c r="D11" s="164" t="s">
        <v>102</v>
      </c>
      <c r="E11" s="164" t="s">
        <v>102</v>
      </c>
      <c r="F11" s="164" t="s">
        <v>102</v>
      </c>
      <c r="G11" s="210">
        <v>1</v>
      </c>
      <c r="H11" s="164">
        <v>0.329655477060924</v>
      </c>
      <c r="I11" s="164">
        <v>2</v>
      </c>
      <c r="J11" s="164">
        <v>0.689101514989681</v>
      </c>
      <c r="K11" s="210">
        <v>1</v>
      </c>
      <c r="L11" s="164">
        <v>0.365443648589388</v>
      </c>
      <c r="M11" s="210">
        <v>5</v>
      </c>
      <c r="N11" s="168">
        <v>2.04741820564268</v>
      </c>
    </row>
    <row r="12" ht="21.75" customHeight="1" spans="1:14">
      <c r="A12" s="412" t="s">
        <v>44</v>
      </c>
      <c r="B12" s="414" t="s">
        <v>106</v>
      </c>
      <c r="C12" s="210">
        <v>3</v>
      </c>
      <c r="D12" s="164">
        <v>0.908284462583221</v>
      </c>
      <c r="E12" s="210">
        <v>2</v>
      </c>
      <c r="F12" s="164">
        <v>0.633025577398455</v>
      </c>
      <c r="G12" s="210">
        <v>4</v>
      </c>
      <c r="H12" s="164">
        <v>1.31862190824369</v>
      </c>
      <c r="I12" s="210">
        <v>11</v>
      </c>
      <c r="J12" s="164">
        <v>3.79005833244324</v>
      </c>
      <c r="K12" s="210">
        <v>8</v>
      </c>
      <c r="L12" s="164">
        <v>2.9235491887151</v>
      </c>
      <c r="M12" s="210">
        <v>7</v>
      </c>
      <c r="N12" s="168">
        <v>2.86638548789976</v>
      </c>
    </row>
    <row r="13" ht="40.5" customHeight="1" spans="1:14">
      <c r="A13" s="412" t="s">
        <v>46</v>
      </c>
      <c r="B13" s="414" t="s">
        <v>107</v>
      </c>
      <c r="C13" s="210">
        <v>14</v>
      </c>
      <c r="D13" s="164">
        <v>4.23866082538837</v>
      </c>
      <c r="E13" s="210">
        <v>9</v>
      </c>
      <c r="F13" s="164">
        <v>2.84861509829305</v>
      </c>
      <c r="G13" s="210">
        <v>13</v>
      </c>
      <c r="H13" s="164">
        <v>4.28552120179201</v>
      </c>
      <c r="I13" s="210">
        <v>13</v>
      </c>
      <c r="J13" s="164">
        <v>4.47915984743292</v>
      </c>
      <c r="K13" s="210">
        <v>27</v>
      </c>
      <c r="L13" s="164">
        <v>9.86697851191346</v>
      </c>
      <c r="M13" s="210">
        <v>37</v>
      </c>
      <c r="N13" s="168">
        <v>15.1508947217559</v>
      </c>
    </row>
    <row r="14" ht="21.75" customHeight="1" spans="1:14">
      <c r="A14" s="412" t="s">
        <v>48</v>
      </c>
      <c r="B14" s="413" t="s">
        <v>108</v>
      </c>
      <c r="C14" s="210">
        <v>7</v>
      </c>
      <c r="D14" s="164">
        <v>2.11933041269418</v>
      </c>
      <c r="E14" s="210">
        <v>11</v>
      </c>
      <c r="F14" s="164">
        <v>3.4816406756915</v>
      </c>
      <c r="G14" s="210">
        <v>13</v>
      </c>
      <c r="H14" s="164">
        <v>4.28552120179201</v>
      </c>
      <c r="I14" s="210">
        <v>18</v>
      </c>
      <c r="J14" s="164">
        <v>6.20191363490713</v>
      </c>
      <c r="K14" s="210">
        <v>24</v>
      </c>
      <c r="L14" s="164">
        <v>8.7706475661453</v>
      </c>
      <c r="M14" s="210">
        <v>42</v>
      </c>
      <c r="N14" s="168">
        <v>17.1983129273986</v>
      </c>
    </row>
    <row r="15" ht="21.75" customHeight="1" spans="1:14">
      <c r="A15" s="412" t="s">
        <v>50</v>
      </c>
      <c r="B15" s="413" t="s">
        <v>160</v>
      </c>
      <c r="C15" s="210">
        <v>11</v>
      </c>
      <c r="D15" s="164">
        <v>3.33037636280515</v>
      </c>
      <c r="E15" s="210">
        <v>30</v>
      </c>
      <c r="F15" s="164">
        <v>9.49538366097682</v>
      </c>
      <c r="G15" s="210">
        <v>57</v>
      </c>
      <c r="H15" s="164">
        <v>18.7903621924726</v>
      </c>
      <c r="I15" s="210">
        <v>74</v>
      </c>
      <c r="J15" s="164">
        <v>25.4967560546182</v>
      </c>
      <c r="K15" s="210">
        <v>99</v>
      </c>
      <c r="L15" s="164">
        <v>36.1789212103494</v>
      </c>
      <c r="M15" s="210">
        <v>125</v>
      </c>
      <c r="N15" s="168">
        <v>101.827187044323</v>
      </c>
    </row>
    <row r="16" ht="21.75" customHeight="1" spans="1:14">
      <c r="A16" s="412" t="s">
        <v>52</v>
      </c>
      <c r="B16" s="413" t="s">
        <v>110</v>
      </c>
      <c r="C16" s="164" t="s">
        <v>102</v>
      </c>
      <c r="D16" s="164" t="s">
        <v>102</v>
      </c>
      <c r="E16" s="210" t="s">
        <v>102</v>
      </c>
      <c r="F16" s="164" t="s">
        <v>102</v>
      </c>
      <c r="G16" s="210">
        <v>1</v>
      </c>
      <c r="H16" s="164">
        <v>0.329655477060924</v>
      </c>
      <c r="I16" s="210">
        <v>1</v>
      </c>
      <c r="J16" s="164">
        <v>0.34455075749484</v>
      </c>
      <c r="K16" s="210" t="s">
        <v>102</v>
      </c>
      <c r="L16" s="164" t="s">
        <v>102</v>
      </c>
      <c r="M16" s="164" t="s">
        <v>102</v>
      </c>
      <c r="N16" s="168" t="s">
        <v>102</v>
      </c>
    </row>
    <row r="17" ht="21.75" customHeight="1" spans="1:34">
      <c r="A17" s="412" t="s">
        <v>55</v>
      </c>
      <c r="B17" s="413" t="s">
        <v>111</v>
      </c>
      <c r="C17" s="164" t="s">
        <v>102</v>
      </c>
      <c r="D17" s="164" t="s">
        <v>102</v>
      </c>
      <c r="E17" s="210" t="s">
        <v>102</v>
      </c>
      <c r="F17" s="164" t="s">
        <v>102</v>
      </c>
      <c r="G17" s="164" t="s">
        <v>102</v>
      </c>
      <c r="H17" s="164" t="s">
        <v>102</v>
      </c>
      <c r="I17" s="210" t="s">
        <v>102</v>
      </c>
      <c r="J17" s="164" t="s">
        <v>102</v>
      </c>
      <c r="K17" s="164" t="s">
        <v>102</v>
      </c>
      <c r="L17" s="164" t="s">
        <v>102</v>
      </c>
      <c r="M17" s="210">
        <v>2</v>
      </c>
      <c r="N17" s="168">
        <v>1.62923499270917</v>
      </c>
    </row>
    <row r="18" ht="21.75" customHeight="1" spans="1:34">
      <c r="A18" s="412" t="s">
        <v>57</v>
      </c>
      <c r="B18" s="413" t="s">
        <v>161</v>
      </c>
      <c r="C18" s="210">
        <v>31</v>
      </c>
      <c r="D18" s="164">
        <v>9.38560611335996</v>
      </c>
      <c r="E18" s="210">
        <v>58</v>
      </c>
      <c r="F18" s="164">
        <v>18.3577417445552</v>
      </c>
      <c r="G18" s="210">
        <v>80</v>
      </c>
      <c r="H18" s="164">
        <v>26.3724381648739</v>
      </c>
      <c r="I18" s="210">
        <v>69</v>
      </c>
      <c r="J18" s="164">
        <v>23.774002267144</v>
      </c>
      <c r="K18" s="210">
        <v>64</v>
      </c>
      <c r="L18" s="164">
        <v>23.3883935097208</v>
      </c>
      <c r="M18" s="210">
        <v>44</v>
      </c>
      <c r="N18" s="168">
        <v>35.8431698396018</v>
      </c>
    </row>
    <row r="19" ht="21.75" customHeight="1" spans="1:34">
      <c r="A19" s="412" t="s">
        <v>59</v>
      </c>
      <c r="B19" s="413" t="s">
        <v>113</v>
      </c>
      <c r="C19" s="164">
        <v>4</v>
      </c>
      <c r="D19" s="164">
        <v>1.21104595011096</v>
      </c>
      <c r="E19" s="210">
        <v>5</v>
      </c>
      <c r="F19" s="164">
        <v>1.58256394349614</v>
      </c>
      <c r="G19" s="210">
        <v>10</v>
      </c>
      <c r="H19" s="164">
        <v>3.29655477060924</v>
      </c>
      <c r="I19" s="210">
        <v>17</v>
      </c>
      <c r="J19" s="164">
        <v>5.85736287741229</v>
      </c>
      <c r="K19" s="210">
        <v>17</v>
      </c>
      <c r="L19" s="164">
        <v>6.21254202601959</v>
      </c>
      <c r="M19" s="210">
        <v>35</v>
      </c>
      <c r="N19" s="168">
        <v>28.5116123724105</v>
      </c>
    </row>
    <row r="20" ht="21.75" customHeight="1" spans="1:34">
      <c r="A20" s="412" t="s">
        <v>61</v>
      </c>
      <c r="B20" s="413" t="s">
        <v>114</v>
      </c>
      <c r="C20" s="210">
        <v>6</v>
      </c>
      <c r="D20" s="164">
        <v>1.81656892516644</v>
      </c>
      <c r="E20" s="210">
        <v>5</v>
      </c>
      <c r="F20" s="164">
        <v>1.58256394349614</v>
      </c>
      <c r="G20" s="210">
        <v>3</v>
      </c>
      <c r="H20" s="164">
        <v>0.988966431182771</v>
      </c>
      <c r="I20" s="210">
        <v>8</v>
      </c>
      <c r="J20" s="164">
        <v>2.75640605995872</v>
      </c>
      <c r="K20" s="210">
        <v>7</v>
      </c>
      <c r="L20" s="164">
        <v>2.55810554012571</v>
      </c>
      <c r="M20" s="210">
        <v>14</v>
      </c>
      <c r="N20" s="168">
        <v>11.4046449489642</v>
      </c>
    </row>
    <row r="21" ht="21.75" customHeight="1" spans="1:34">
      <c r="A21" s="412" t="s">
        <v>63</v>
      </c>
      <c r="B21" s="413" t="s">
        <v>162</v>
      </c>
      <c r="C21" s="210" t="s">
        <v>102</v>
      </c>
      <c r="D21" s="164" t="s">
        <v>102</v>
      </c>
      <c r="E21" s="210" t="s">
        <v>102</v>
      </c>
      <c r="F21" s="164" t="s">
        <v>102</v>
      </c>
      <c r="G21" s="164" t="s">
        <v>102</v>
      </c>
      <c r="H21" s="164" t="s">
        <v>102</v>
      </c>
      <c r="I21" s="210">
        <v>1</v>
      </c>
      <c r="J21" s="164">
        <v>0.34455075749484</v>
      </c>
      <c r="K21" s="210">
        <v>2</v>
      </c>
      <c r="L21" s="164">
        <v>0.730887297178775</v>
      </c>
      <c r="M21" s="210">
        <v>20</v>
      </c>
      <c r="N21" s="168">
        <v>16.4672754069475</v>
      </c>
    </row>
    <row r="22" ht="21.75" customHeight="1" spans="1:34">
      <c r="A22" s="412" t="s">
        <v>65</v>
      </c>
      <c r="B22" s="413" t="s">
        <v>116</v>
      </c>
      <c r="C22" s="210" t="s">
        <v>102</v>
      </c>
      <c r="D22" s="164" t="s">
        <v>102</v>
      </c>
      <c r="E22" s="210">
        <v>2</v>
      </c>
      <c r="F22" s="164">
        <v>0.633025577398455</v>
      </c>
      <c r="G22" s="210">
        <v>2</v>
      </c>
      <c r="H22" s="164">
        <v>0.659310954121847</v>
      </c>
      <c r="I22" s="210">
        <v>4</v>
      </c>
      <c r="J22" s="164">
        <v>1.37820302997936</v>
      </c>
      <c r="K22" s="210">
        <v>12</v>
      </c>
      <c r="L22" s="164">
        <v>4.38532378307265</v>
      </c>
      <c r="M22" s="210">
        <v>14</v>
      </c>
      <c r="N22" s="168">
        <v>5.73277097579952</v>
      </c>
    </row>
    <row r="23" ht="21.75" customHeight="1" spans="1:34">
      <c r="A23" s="412" t="s">
        <v>67</v>
      </c>
      <c r="B23" s="413" t="s">
        <v>117</v>
      </c>
      <c r="C23" s="164" t="s">
        <v>102</v>
      </c>
      <c r="D23" s="164" t="s">
        <v>102</v>
      </c>
      <c r="E23" s="164" t="s">
        <v>102</v>
      </c>
      <c r="F23" s="164" t="s">
        <v>102</v>
      </c>
      <c r="G23" s="210" t="s">
        <v>102</v>
      </c>
      <c r="H23" s="164" t="s">
        <v>102</v>
      </c>
      <c r="I23" s="210" t="s">
        <v>102</v>
      </c>
      <c r="J23" s="164" t="s">
        <v>102</v>
      </c>
      <c r="K23" s="210">
        <v>1</v>
      </c>
      <c r="L23" s="164">
        <v>0.365443648589388</v>
      </c>
      <c r="M23" s="210">
        <v>4</v>
      </c>
      <c r="N23" s="168">
        <v>1.63793456451415</v>
      </c>
    </row>
    <row r="24" ht="21.75" customHeight="1" spans="1:34">
      <c r="A24" s="412" t="s">
        <v>69</v>
      </c>
      <c r="B24" s="413" t="s">
        <v>118</v>
      </c>
      <c r="C24" s="210">
        <v>1</v>
      </c>
      <c r="D24" s="164">
        <v>0.302761487527741</v>
      </c>
      <c r="E24" s="210">
        <v>2</v>
      </c>
      <c r="F24" s="164">
        <v>0.633025577398455</v>
      </c>
      <c r="G24" s="210">
        <v>6</v>
      </c>
      <c r="H24" s="164">
        <v>1.97793286236554</v>
      </c>
      <c r="I24" s="210">
        <v>5</v>
      </c>
      <c r="J24" s="164">
        <v>1.7227537874742</v>
      </c>
      <c r="K24" s="210">
        <v>6</v>
      </c>
      <c r="L24" s="164">
        <v>2.19266189153632</v>
      </c>
      <c r="M24" s="210">
        <v>13</v>
      </c>
      <c r="N24" s="168">
        <v>5.32328733467098</v>
      </c>
    </row>
    <row r="25" ht="21.75" customHeight="1" spans="1:34">
      <c r="A25" s="412" t="s">
        <v>71</v>
      </c>
      <c r="B25" s="413" t="s">
        <v>119</v>
      </c>
      <c r="C25" s="210">
        <v>12</v>
      </c>
      <c r="D25" s="164">
        <v>3.63313785033289</v>
      </c>
      <c r="E25" s="210">
        <v>24</v>
      </c>
      <c r="F25" s="164">
        <v>7.59630692878146</v>
      </c>
      <c r="G25" s="210">
        <v>17</v>
      </c>
      <c r="H25" s="164">
        <v>5.6041431100357</v>
      </c>
      <c r="I25" s="210">
        <v>18</v>
      </c>
      <c r="J25" s="164">
        <v>6.20191363490713</v>
      </c>
      <c r="K25" s="210">
        <v>12</v>
      </c>
      <c r="L25" s="164">
        <v>4.38532378307265</v>
      </c>
      <c r="M25" s="210">
        <v>21</v>
      </c>
      <c r="N25" s="168">
        <v>8.59915646369928</v>
      </c>
    </row>
    <row r="26" ht="21.75" customHeight="1" spans="1:34">
      <c r="A26" s="412" t="s">
        <v>73</v>
      </c>
      <c r="B26" s="413" t="s">
        <v>120</v>
      </c>
      <c r="C26" s="210">
        <v>7</v>
      </c>
      <c r="D26" s="164">
        <v>2.11933041269418</v>
      </c>
      <c r="E26" s="210">
        <v>7</v>
      </c>
      <c r="F26" s="164">
        <v>2.21558952089459</v>
      </c>
      <c r="G26" s="210">
        <v>6</v>
      </c>
      <c r="H26" s="164">
        <v>1.97793286236554</v>
      </c>
      <c r="I26" s="210">
        <v>9</v>
      </c>
      <c r="J26" s="164">
        <v>3.10095681745356</v>
      </c>
      <c r="K26" s="210">
        <v>6</v>
      </c>
      <c r="L26" s="164">
        <v>2.19266189153632</v>
      </c>
      <c r="M26" s="210">
        <v>11</v>
      </c>
      <c r="N26" s="168">
        <v>4.50432005241391</v>
      </c>
    </row>
    <row r="27" ht="21.75" customHeight="1" spans="1:34">
      <c r="A27" s="412" t="s">
        <v>75</v>
      </c>
      <c r="B27" s="414" t="s">
        <v>121</v>
      </c>
      <c r="C27" s="210">
        <v>3</v>
      </c>
      <c r="D27" s="164">
        <v>0.908284462583221</v>
      </c>
      <c r="E27" s="210">
        <v>2</v>
      </c>
      <c r="F27" s="164">
        <v>0.633025577398455</v>
      </c>
      <c r="G27" s="210">
        <v>4</v>
      </c>
      <c r="H27" s="164">
        <v>1.31862190824369</v>
      </c>
      <c r="I27" s="210">
        <v>9</v>
      </c>
      <c r="J27" s="164">
        <v>3.10095681745356</v>
      </c>
      <c r="K27" s="210">
        <v>7</v>
      </c>
      <c r="L27" s="164">
        <v>2.55810554012571</v>
      </c>
      <c r="M27" s="210">
        <v>9</v>
      </c>
      <c r="N27" s="168">
        <v>3.68535277015683</v>
      </c>
    </row>
    <row r="28" s="351" customFormat="1" ht="21.75" customHeight="1" spans="1:34">
      <c r="A28" s="415"/>
      <c r="B28" s="397" t="s">
        <v>122</v>
      </c>
      <c r="C28" s="416">
        <v>26</v>
      </c>
      <c r="D28" s="417">
        <v>7.87179867572125</v>
      </c>
      <c r="E28" s="416">
        <v>30</v>
      </c>
      <c r="F28" s="417">
        <v>9.49538366097682</v>
      </c>
      <c r="G28" s="416">
        <v>47</v>
      </c>
      <c r="H28" s="417">
        <v>15.4938074218634</v>
      </c>
      <c r="I28" s="416">
        <v>50</v>
      </c>
      <c r="J28" s="417">
        <v>17.227537874742</v>
      </c>
      <c r="K28" s="416">
        <v>66</v>
      </c>
      <c r="L28" s="417">
        <v>24.1192808068996</v>
      </c>
      <c r="M28" s="416">
        <v>69</v>
      </c>
      <c r="N28" s="418">
        <v>28.254371237869</v>
      </c>
      <c r="O28" s="419"/>
      <c r="P28" s="419"/>
      <c r="Q28" s="419"/>
      <c r="R28" s="419"/>
      <c r="S28" s="419"/>
      <c r="T28" s="419"/>
      <c r="U28" s="419"/>
      <c r="V28" s="419"/>
      <c r="W28" s="419"/>
      <c r="X28" s="419"/>
      <c r="Y28" s="419"/>
      <c r="Z28" s="419"/>
      <c r="AA28" s="419"/>
      <c r="AB28" s="419"/>
      <c r="AC28" s="419"/>
      <c r="AD28" s="419"/>
      <c r="AE28" s="419"/>
      <c r="AF28" s="419"/>
      <c r="AG28" s="419"/>
      <c r="AH28" s="419"/>
    </row>
    <row r="29" ht="20.25" customHeight="1" spans="1:34">
      <c r="A29" s="402" t="s">
        <v>123</v>
      </c>
      <c r="B29" s="402"/>
      <c r="C29" s="402"/>
      <c r="D29" s="402"/>
      <c r="E29" s="402"/>
      <c r="F29" s="402"/>
      <c r="G29" s="402"/>
      <c r="H29" s="402"/>
      <c r="I29" s="402"/>
      <c r="J29" s="402"/>
      <c r="K29" s="402"/>
      <c r="L29" s="402"/>
      <c r="M29" s="402"/>
      <c r="N29" s="402"/>
    </row>
    <row r="30" ht="20.25" customHeight="1" spans="1:34">
      <c r="A30" s="403" t="s">
        <v>151</v>
      </c>
      <c r="B30" s="403"/>
      <c r="C30" s="403"/>
      <c r="D30" s="403"/>
      <c r="E30" s="403"/>
      <c r="F30" s="403"/>
      <c r="G30" s="403"/>
      <c r="H30" s="404"/>
      <c r="I30" s="404"/>
      <c r="J30" s="405"/>
      <c r="K30" s="405"/>
      <c r="L30" s="405"/>
      <c r="M30" s="405"/>
      <c r="N30" s="405"/>
    </row>
    <row r="31" ht="20.25" customHeight="1" spans="1:34">
      <c r="A31" s="406" t="s">
        <v>80</v>
      </c>
      <c r="B31" s="405"/>
      <c r="C31" s="405"/>
      <c r="D31" s="405"/>
      <c r="E31" s="405"/>
      <c r="F31" s="405"/>
      <c r="G31" s="405"/>
      <c r="H31" s="405"/>
      <c r="I31" s="405"/>
      <c r="J31" s="405"/>
      <c r="K31" s="405"/>
      <c r="L31" s="405"/>
      <c r="M31" s="405"/>
      <c r="N31" s="405"/>
    </row>
    <row r="32" ht="20.25" customHeight="1" spans="1:34">
      <c r="A32" s="378" t="s">
        <v>81</v>
      </c>
      <c r="B32" s="405"/>
      <c r="C32" s="405"/>
      <c r="D32" s="405"/>
      <c r="E32" s="405"/>
      <c r="F32" s="405"/>
      <c r="G32" s="405"/>
      <c r="H32" s="405"/>
      <c r="I32" s="405"/>
      <c r="J32" s="405"/>
      <c r="K32" s="405"/>
      <c r="L32" s="405"/>
      <c r="M32" s="405"/>
      <c r="N32" s="405"/>
    </row>
  </sheetData>
  <mergeCells count="10">
    <mergeCell ref="A1:N1"/>
    <mergeCell ref="C3:D3"/>
    <mergeCell ref="E3:F3"/>
    <mergeCell ref="G3:H3"/>
    <mergeCell ref="I3:J3"/>
    <mergeCell ref="K3:L3"/>
    <mergeCell ref="M3:N3"/>
    <mergeCell ref="A29:N29"/>
    <mergeCell ref="A3:A4"/>
    <mergeCell ref="B3:B4"/>
  </mergeCells>
  <pageMargins left="0.984251968503937" right="0.708661417322835" top="0.94488188976378" bottom="0.748031496062992" header="0.31496062992126" footer="0.31496062992126"/>
  <pageSetup paperSize="1" scale="65" orientation="landscape"/>
  <headerFooter>
    <oddFooter>&amp;C5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N32"/>
  <sheetViews>
    <sheetView view="pageBreakPreview" zoomScale="80" zoomScalePageLayoutView="70" zoomScaleNormal="100" topLeftCell="A13" workbookViewId="0">
      <selection activeCell="S11" sqref="S11"/>
    </sheetView>
  </sheetViews>
  <sheetFormatPr defaultColWidth="11.4285714285714" defaultRowHeight="13.5" customHeight="1"/>
  <cols>
    <col min="1" max="1" width="9.71428571428571" style="135" customWidth="1"/>
    <col min="2" max="2" width="45.1428571428571" style="135" customWidth="1"/>
    <col min="3" max="14" width="11.4285714285714" style="135" customWidth="1"/>
    <col min="15" max="16384" width="11.4285714285714" style="135"/>
  </cols>
  <sheetData>
    <row r="1" ht="31.5" customHeight="1" spans="1:14">
      <c r="A1" s="187" t="s">
        <v>163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</row>
    <row r="2" ht="17.25" customHeight="1"/>
    <row r="3" ht="22.5" customHeight="1" spans="1:14">
      <c r="A3" s="382" t="s">
        <v>26</v>
      </c>
      <c r="B3" s="355" t="s">
        <v>27</v>
      </c>
      <c r="C3" s="357" t="s">
        <v>164</v>
      </c>
      <c r="D3" s="383"/>
      <c r="E3" s="357" t="s">
        <v>165</v>
      </c>
      <c r="F3" s="383"/>
      <c r="G3" s="357" t="s">
        <v>166</v>
      </c>
      <c r="H3" s="383"/>
      <c r="I3" s="357" t="s">
        <v>167</v>
      </c>
      <c r="J3" s="383"/>
      <c r="K3" s="357" t="s">
        <v>168</v>
      </c>
      <c r="L3" s="383"/>
      <c r="M3" s="357" t="s">
        <v>169</v>
      </c>
      <c r="N3" s="384"/>
    </row>
    <row r="4" ht="22.5" customHeight="1" spans="1:14">
      <c r="A4" s="385"/>
      <c r="B4" s="359"/>
      <c r="C4" s="359" t="s">
        <v>5</v>
      </c>
      <c r="D4" s="359" t="s">
        <v>31</v>
      </c>
      <c r="E4" s="359" t="s">
        <v>5</v>
      </c>
      <c r="F4" s="359" t="s">
        <v>31</v>
      </c>
      <c r="G4" s="359" t="s">
        <v>5</v>
      </c>
      <c r="H4" s="359" t="s">
        <v>31</v>
      </c>
      <c r="I4" s="359" t="s">
        <v>5</v>
      </c>
      <c r="J4" s="359" t="s">
        <v>31</v>
      </c>
      <c r="K4" s="359" t="s">
        <v>5</v>
      </c>
      <c r="L4" s="359" t="s">
        <v>31</v>
      </c>
      <c r="M4" s="359" t="s">
        <v>5</v>
      </c>
      <c r="N4" s="361" t="s">
        <v>31</v>
      </c>
    </row>
    <row r="5" ht="27" customHeight="1" spans="1:14">
      <c r="A5" s="386"/>
      <c r="B5" s="387" t="s">
        <v>3</v>
      </c>
      <c r="C5" s="388">
        <v>749</v>
      </c>
      <c r="D5" s="389">
        <v>361.148345660916</v>
      </c>
      <c r="E5" s="388">
        <v>856</v>
      </c>
      <c r="F5" s="389">
        <v>507.283308245724</v>
      </c>
      <c r="G5" s="388">
        <v>918</v>
      </c>
      <c r="H5" s="389">
        <v>712.528233349116</v>
      </c>
      <c r="I5" s="388">
        <v>958</v>
      </c>
      <c r="J5" s="389">
        <v>995.738488722586</v>
      </c>
      <c r="K5" s="388">
        <v>775</v>
      </c>
      <c r="L5" s="389">
        <v>1117.05271047435</v>
      </c>
      <c r="M5" s="390">
        <v>1180</v>
      </c>
      <c r="N5" s="391">
        <v>1289.88956140476</v>
      </c>
    </row>
    <row r="6" s="380" customFormat="1" ht="22.5" customHeight="1" spans="1:14">
      <c r="A6" s="370" t="s">
        <v>32</v>
      </c>
      <c r="B6" s="392" t="s">
        <v>99</v>
      </c>
      <c r="C6" s="210">
        <v>40</v>
      </c>
      <c r="D6" s="164">
        <v>19.2869610499822</v>
      </c>
      <c r="E6" s="210">
        <v>50</v>
      </c>
      <c r="F6" s="164">
        <v>29.6310343601474</v>
      </c>
      <c r="G6" s="210">
        <v>63</v>
      </c>
      <c r="H6" s="164">
        <v>48.8989964063119</v>
      </c>
      <c r="I6" s="210">
        <v>57</v>
      </c>
      <c r="J6" s="164">
        <v>59.2454006859994</v>
      </c>
      <c r="K6" s="210">
        <v>54</v>
      </c>
      <c r="L6" s="164">
        <v>77.8333501491806</v>
      </c>
      <c r="M6" s="393">
        <v>97</v>
      </c>
      <c r="N6" s="394">
        <v>106.033294454459</v>
      </c>
    </row>
    <row r="7" s="380" customFormat="1" ht="22.5" customHeight="1" spans="1:14">
      <c r="A7" s="370" t="s">
        <v>34</v>
      </c>
      <c r="B7" s="392" t="s">
        <v>100</v>
      </c>
      <c r="C7" s="210">
        <v>47</v>
      </c>
      <c r="D7" s="164">
        <v>22.662179233729</v>
      </c>
      <c r="E7" s="210">
        <v>60</v>
      </c>
      <c r="F7" s="164">
        <v>35.5572412321769</v>
      </c>
      <c r="G7" s="210">
        <v>58</v>
      </c>
      <c r="H7" s="164">
        <v>45.0181236756522</v>
      </c>
      <c r="I7" s="210">
        <v>58</v>
      </c>
      <c r="J7" s="164">
        <v>60.2847936804906</v>
      </c>
      <c r="K7" s="210">
        <v>60</v>
      </c>
      <c r="L7" s="164">
        <v>86.4815001657562</v>
      </c>
      <c r="M7" s="393">
        <v>98</v>
      </c>
      <c r="N7" s="394">
        <v>107.126421201412</v>
      </c>
    </row>
    <row r="8" s="380" customFormat="1" ht="22.5" customHeight="1" spans="1:14">
      <c r="A8" s="370" t="s">
        <v>36</v>
      </c>
      <c r="B8" s="392" t="s">
        <v>101</v>
      </c>
      <c r="C8" s="210">
        <v>16</v>
      </c>
      <c r="D8" s="164">
        <v>7.71478441999286</v>
      </c>
      <c r="E8" s="210">
        <v>19</v>
      </c>
      <c r="F8" s="164">
        <v>11.259793056856</v>
      </c>
      <c r="G8" s="210">
        <v>37</v>
      </c>
      <c r="H8" s="164">
        <v>28.7184582068816</v>
      </c>
      <c r="I8" s="210">
        <v>37</v>
      </c>
      <c r="J8" s="164">
        <v>38.457540796175</v>
      </c>
      <c r="K8" s="210">
        <v>17</v>
      </c>
      <c r="L8" s="164">
        <v>24.5030917136309</v>
      </c>
      <c r="M8" s="393">
        <v>29</v>
      </c>
      <c r="N8" s="394">
        <v>31.7006756616423</v>
      </c>
    </row>
    <row r="9" s="380" customFormat="1" ht="39" customHeight="1" spans="1:14">
      <c r="A9" s="370" t="s">
        <v>38</v>
      </c>
      <c r="B9" s="395" t="s">
        <v>103</v>
      </c>
      <c r="C9" s="210">
        <v>11</v>
      </c>
      <c r="D9" s="164">
        <v>5.30391428874509</v>
      </c>
      <c r="E9" s="210">
        <v>16</v>
      </c>
      <c r="F9" s="164">
        <v>9.48193099524718</v>
      </c>
      <c r="G9" s="210">
        <v>22</v>
      </c>
      <c r="H9" s="164">
        <v>17.0758400149025</v>
      </c>
      <c r="I9" s="210">
        <v>39</v>
      </c>
      <c r="J9" s="164">
        <v>40.5363267851575</v>
      </c>
      <c r="K9" s="210">
        <v>25</v>
      </c>
      <c r="L9" s="164">
        <v>36.0339584023984</v>
      </c>
      <c r="M9" s="393">
        <v>39</v>
      </c>
      <c r="N9" s="394">
        <v>42.6319431311741</v>
      </c>
    </row>
    <row r="10" s="380" customFormat="1" ht="22.5" customHeight="1" spans="1:14">
      <c r="A10" s="370" t="s">
        <v>40</v>
      </c>
      <c r="B10" s="392" t="s">
        <v>104</v>
      </c>
      <c r="C10" s="210">
        <v>10</v>
      </c>
      <c r="D10" s="164">
        <v>4.82174026249554</v>
      </c>
      <c r="E10" s="210">
        <v>15</v>
      </c>
      <c r="F10" s="164">
        <v>8.88931030804423</v>
      </c>
      <c r="G10" s="210">
        <v>18</v>
      </c>
      <c r="H10" s="164">
        <v>13.9711418303748</v>
      </c>
      <c r="I10" s="210">
        <v>22</v>
      </c>
      <c r="J10" s="164">
        <v>22.8666458788068</v>
      </c>
      <c r="K10" s="210">
        <v>21</v>
      </c>
      <c r="L10" s="164">
        <v>30.2685250580147</v>
      </c>
      <c r="M10" s="393">
        <v>36</v>
      </c>
      <c r="N10" s="394">
        <v>39.3525628903146</v>
      </c>
    </row>
    <row r="11" s="380" customFormat="1" ht="22.5" customHeight="1" spans="1:14">
      <c r="A11" s="370" t="s">
        <v>42</v>
      </c>
      <c r="B11" s="392" t="s">
        <v>105</v>
      </c>
      <c r="C11" s="210">
        <v>10</v>
      </c>
      <c r="D11" s="164">
        <v>4.82174026249554</v>
      </c>
      <c r="E11" s="210">
        <v>4</v>
      </c>
      <c r="F11" s="164">
        <v>2.3704827488118</v>
      </c>
      <c r="G11" s="210">
        <v>4</v>
      </c>
      <c r="H11" s="164">
        <v>3.10469818452774</v>
      </c>
      <c r="I11" s="210">
        <v>13</v>
      </c>
      <c r="J11" s="164">
        <v>13.5121089283858</v>
      </c>
      <c r="K11" s="210">
        <v>11</v>
      </c>
      <c r="L11" s="164">
        <v>15.8549416970553</v>
      </c>
      <c r="M11" s="393">
        <v>9</v>
      </c>
      <c r="N11" s="394">
        <v>9.83814072257864</v>
      </c>
    </row>
    <row r="12" s="380" customFormat="1" ht="22.5" customHeight="1" spans="1:14">
      <c r="A12" s="370" t="s">
        <v>44</v>
      </c>
      <c r="B12" s="395" t="s">
        <v>106</v>
      </c>
      <c r="C12" s="210">
        <v>28</v>
      </c>
      <c r="D12" s="164">
        <v>13.5008727349875</v>
      </c>
      <c r="E12" s="210">
        <v>33</v>
      </c>
      <c r="F12" s="164">
        <v>19.5564826776973</v>
      </c>
      <c r="G12" s="210">
        <v>36</v>
      </c>
      <c r="H12" s="164">
        <v>27.9422836607496</v>
      </c>
      <c r="I12" s="210">
        <v>50</v>
      </c>
      <c r="J12" s="164">
        <v>51.9696497245609</v>
      </c>
      <c r="K12" s="210">
        <v>30</v>
      </c>
      <c r="L12" s="164">
        <v>43.2407500828781</v>
      </c>
      <c r="M12" s="393">
        <v>80</v>
      </c>
      <c r="N12" s="394">
        <v>87.4501397562546</v>
      </c>
    </row>
    <row r="13" s="380" customFormat="1" ht="37.5" customHeight="1" spans="1:14">
      <c r="A13" s="370" t="s">
        <v>46</v>
      </c>
      <c r="B13" s="395" t="s">
        <v>107</v>
      </c>
      <c r="C13" s="210">
        <v>33</v>
      </c>
      <c r="D13" s="164">
        <v>15.9117428662353</v>
      </c>
      <c r="E13" s="210">
        <v>47</v>
      </c>
      <c r="F13" s="164">
        <v>27.8531722985386</v>
      </c>
      <c r="G13" s="210">
        <v>40</v>
      </c>
      <c r="H13" s="164">
        <v>31.0469818452774</v>
      </c>
      <c r="I13" s="210">
        <v>39</v>
      </c>
      <c r="J13" s="164">
        <v>40.5363267851575</v>
      </c>
      <c r="K13" s="210">
        <v>29</v>
      </c>
      <c r="L13" s="164">
        <v>41.7993917467822</v>
      </c>
      <c r="M13" s="393">
        <v>52</v>
      </c>
      <c r="N13" s="394">
        <v>56.8425908415655</v>
      </c>
    </row>
    <row r="14" s="380" customFormat="1" ht="22.5" customHeight="1" spans="1:14">
      <c r="A14" s="370" t="s">
        <v>48</v>
      </c>
      <c r="B14" s="392" t="s">
        <v>108</v>
      </c>
      <c r="C14" s="210">
        <v>55</v>
      </c>
      <c r="D14" s="164">
        <v>26.5195714437255</v>
      </c>
      <c r="E14" s="210">
        <v>58</v>
      </c>
      <c r="F14" s="164">
        <v>34.371999857771</v>
      </c>
      <c r="G14" s="210">
        <v>70</v>
      </c>
      <c r="H14" s="164">
        <v>54.3322182292354</v>
      </c>
      <c r="I14" s="210">
        <v>76</v>
      </c>
      <c r="J14" s="164">
        <v>78.9938675813325</v>
      </c>
      <c r="K14" s="210">
        <v>83</v>
      </c>
      <c r="L14" s="164">
        <v>119.632741895963</v>
      </c>
      <c r="M14" s="393">
        <v>154</v>
      </c>
      <c r="N14" s="394">
        <v>168.34151903079</v>
      </c>
    </row>
    <row r="15" s="380" customFormat="1" ht="22.5" customHeight="1" spans="1:14">
      <c r="A15" s="370" t="s">
        <v>50</v>
      </c>
      <c r="B15" s="392" t="s">
        <v>160</v>
      </c>
      <c r="C15" s="210">
        <v>148</v>
      </c>
      <c r="D15" s="164">
        <v>140.786119249648</v>
      </c>
      <c r="E15" s="210">
        <v>147</v>
      </c>
      <c r="F15" s="164">
        <v>170.005088587686</v>
      </c>
      <c r="G15" s="210">
        <v>123</v>
      </c>
      <c r="H15" s="164">
        <v>183.4451901566</v>
      </c>
      <c r="I15" s="210">
        <v>112</v>
      </c>
      <c r="J15" s="164">
        <v>220.281645818582</v>
      </c>
      <c r="K15" s="210">
        <v>80</v>
      </c>
      <c r="L15" s="164">
        <v>214.121299716289</v>
      </c>
      <c r="M15" s="393">
        <v>102</v>
      </c>
      <c r="N15" s="394">
        <v>198.367551736008</v>
      </c>
    </row>
    <row r="16" s="380" customFormat="1" ht="22.5" customHeight="1" spans="1:14">
      <c r="A16" s="370" t="s">
        <v>52</v>
      </c>
      <c r="B16" s="392" t="s">
        <v>110</v>
      </c>
      <c r="C16" s="210">
        <v>1</v>
      </c>
      <c r="D16" s="164">
        <v>0.951257562497622</v>
      </c>
      <c r="E16" s="210">
        <v>1</v>
      </c>
      <c r="F16" s="164">
        <v>1.15649720127677</v>
      </c>
      <c r="G16" s="210">
        <v>5</v>
      </c>
      <c r="H16" s="164">
        <v>7.45712155108128</v>
      </c>
      <c r="I16" s="210">
        <v>1</v>
      </c>
      <c r="J16" s="164">
        <v>1.96680040909449</v>
      </c>
      <c r="K16" s="210">
        <v>1</v>
      </c>
      <c r="L16" s="164">
        <v>2.67651624645362</v>
      </c>
      <c r="M16" s="393">
        <v>7</v>
      </c>
      <c r="N16" s="394">
        <v>13.6134594328633</v>
      </c>
    </row>
    <row r="17" s="380" customFormat="1" ht="22.5" customHeight="1" spans="1:14">
      <c r="A17" s="370" t="s">
        <v>55</v>
      </c>
      <c r="B17" s="392" t="s">
        <v>111</v>
      </c>
      <c r="C17" s="210">
        <v>1</v>
      </c>
      <c r="D17" s="164">
        <v>0.951257562497622</v>
      </c>
      <c r="E17" s="210">
        <v>2</v>
      </c>
      <c r="F17" s="164">
        <v>2.31299440255355</v>
      </c>
      <c r="G17" s="210">
        <v>4</v>
      </c>
      <c r="H17" s="164">
        <v>5.96569724086503</v>
      </c>
      <c r="I17" s="210">
        <v>1</v>
      </c>
      <c r="J17" s="164">
        <v>1.96680040909449</v>
      </c>
      <c r="K17" s="210">
        <v>1</v>
      </c>
      <c r="L17" s="164">
        <v>2.67651624645362</v>
      </c>
      <c r="M17" s="162">
        <v>3</v>
      </c>
      <c r="N17" s="168">
        <v>5.83433975694141</v>
      </c>
    </row>
    <row r="18" s="380" customFormat="1" ht="22.5" customHeight="1" spans="1:14">
      <c r="A18" s="370" t="s">
        <v>57</v>
      </c>
      <c r="B18" s="392" t="s">
        <v>161</v>
      </c>
      <c r="C18" s="210">
        <v>58</v>
      </c>
      <c r="D18" s="164">
        <v>55.1729386248621</v>
      </c>
      <c r="E18" s="210">
        <v>37</v>
      </c>
      <c r="F18" s="164">
        <v>42.7903964472406</v>
      </c>
      <c r="G18" s="210">
        <v>23</v>
      </c>
      <c r="H18" s="164">
        <v>34.3027591349739</v>
      </c>
      <c r="I18" s="210">
        <v>13</v>
      </c>
      <c r="J18" s="164">
        <v>25.5684053182283</v>
      </c>
      <c r="K18" s="210">
        <v>20</v>
      </c>
      <c r="L18" s="164">
        <v>53.5303249290723</v>
      </c>
      <c r="M18" s="393">
        <v>24</v>
      </c>
      <c r="N18" s="394">
        <v>46.6747180555313</v>
      </c>
    </row>
    <row r="19" s="380" customFormat="1" ht="22.5" customHeight="1" spans="1:14">
      <c r="A19" s="370" t="s">
        <v>59</v>
      </c>
      <c r="B19" s="392" t="s">
        <v>113</v>
      </c>
      <c r="C19" s="210">
        <v>41</v>
      </c>
      <c r="D19" s="164">
        <v>39.0015600624025</v>
      </c>
      <c r="E19" s="210">
        <v>46</v>
      </c>
      <c r="F19" s="164">
        <v>53.1988712587316</v>
      </c>
      <c r="G19" s="210">
        <v>34</v>
      </c>
      <c r="H19" s="164">
        <v>50.7084265473527</v>
      </c>
      <c r="I19" s="210">
        <v>33</v>
      </c>
      <c r="J19" s="164">
        <v>64.904413500118</v>
      </c>
      <c r="K19" s="210">
        <v>22</v>
      </c>
      <c r="L19" s="164">
        <v>58.8833574219795</v>
      </c>
      <c r="M19" s="393">
        <v>15</v>
      </c>
      <c r="N19" s="394">
        <v>29.171698784707</v>
      </c>
    </row>
    <row r="20" s="380" customFormat="1" ht="22.5" customHeight="1" spans="1:14">
      <c r="A20" s="370" t="s">
        <v>61</v>
      </c>
      <c r="B20" s="392" t="s">
        <v>114</v>
      </c>
      <c r="C20" s="210">
        <v>18</v>
      </c>
      <c r="D20" s="164">
        <v>17.1226361249572</v>
      </c>
      <c r="E20" s="210">
        <v>9</v>
      </c>
      <c r="F20" s="164">
        <v>10.408474811491</v>
      </c>
      <c r="G20" s="210">
        <v>11</v>
      </c>
      <c r="H20" s="164">
        <v>16.4056674123788</v>
      </c>
      <c r="I20" s="210">
        <v>4</v>
      </c>
      <c r="J20" s="164">
        <v>7.86720163637794</v>
      </c>
      <c r="K20" s="210">
        <v>6</v>
      </c>
      <c r="L20" s="164">
        <v>16.0590974787217</v>
      </c>
      <c r="M20" s="393">
        <v>8</v>
      </c>
      <c r="N20" s="394">
        <v>15.5582393518437</v>
      </c>
    </row>
    <row r="21" s="380" customFormat="1" ht="22.5" customHeight="1" spans="1:14">
      <c r="A21" s="370" t="s">
        <v>63</v>
      </c>
      <c r="B21" s="392" t="s">
        <v>162</v>
      </c>
      <c r="C21" s="210">
        <v>59</v>
      </c>
      <c r="D21" s="164">
        <v>57.6904273002836</v>
      </c>
      <c r="E21" s="210">
        <v>104</v>
      </c>
      <c r="F21" s="164">
        <v>126.406884313392</v>
      </c>
      <c r="G21" s="210">
        <v>175</v>
      </c>
      <c r="H21" s="164">
        <v>283.231100393287</v>
      </c>
      <c r="I21" s="210">
        <v>201</v>
      </c>
      <c r="J21" s="164">
        <v>443.063086893268</v>
      </c>
      <c r="K21" s="210">
        <v>153</v>
      </c>
      <c r="L21" s="164">
        <v>477.871130961677</v>
      </c>
      <c r="M21" s="393">
        <v>185</v>
      </c>
      <c r="N21" s="394">
        <v>461.795761463768</v>
      </c>
    </row>
    <row r="22" s="380" customFormat="1" ht="22.5" customHeight="1" spans="1:14">
      <c r="A22" s="370" t="s">
        <v>65</v>
      </c>
      <c r="B22" s="392" t="s">
        <v>116</v>
      </c>
      <c r="C22" s="210">
        <v>19</v>
      </c>
      <c r="D22" s="164">
        <v>9.16130649874153</v>
      </c>
      <c r="E22" s="210">
        <v>20</v>
      </c>
      <c r="F22" s="164">
        <v>11.852413744059</v>
      </c>
      <c r="G22" s="210">
        <v>20</v>
      </c>
      <c r="H22" s="164">
        <v>15.5234909226387</v>
      </c>
      <c r="I22" s="210">
        <v>27</v>
      </c>
      <c r="J22" s="164">
        <v>28.0636108512629</v>
      </c>
      <c r="K22" s="210">
        <v>26</v>
      </c>
      <c r="L22" s="164">
        <v>37.4753167384944</v>
      </c>
      <c r="M22" s="393">
        <v>23</v>
      </c>
      <c r="N22" s="394">
        <v>25.1419151799232</v>
      </c>
    </row>
    <row r="23" s="380" customFormat="1" ht="22.5" customHeight="1" spans="1:14">
      <c r="A23" s="370" t="s">
        <v>67</v>
      </c>
      <c r="B23" s="392" t="s">
        <v>117</v>
      </c>
      <c r="C23" s="210">
        <v>5</v>
      </c>
      <c r="D23" s="164">
        <v>2.41087013124777</v>
      </c>
      <c r="E23" s="210">
        <v>7</v>
      </c>
      <c r="F23" s="164">
        <v>4.14834481042064</v>
      </c>
      <c r="G23" s="210">
        <v>16</v>
      </c>
      <c r="H23" s="164">
        <v>12.4187927381109</v>
      </c>
      <c r="I23" s="210">
        <v>14</v>
      </c>
      <c r="J23" s="164">
        <v>14.551501922877</v>
      </c>
      <c r="K23" s="210">
        <v>16</v>
      </c>
      <c r="L23" s="164">
        <v>23.061733377535</v>
      </c>
      <c r="M23" s="393">
        <v>28</v>
      </c>
      <c r="N23" s="394">
        <v>30.6075489146891</v>
      </c>
    </row>
    <row r="24" s="380" customFormat="1" ht="22.5" customHeight="1" spans="1:14">
      <c r="A24" s="370" t="s">
        <v>69</v>
      </c>
      <c r="B24" s="392" t="s">
        <v>118</v>
      </c>
      <c r="C24" s="210">
        <v>11</v>
      </c>
      <c r="D24" s="164">
        <v>5.30391428874509</v>
      </c>
      <c r="E24" s="210">
        <v>6</v>
      </c>
      <c r="F24" s="164">
        <v>3.55572412321769</v>
      </c>
      <c r="G24" s="210">
        <v>8</v>
      </c>
      <c r="H24" s="164">
        <v>6.20939636905547</v>
      </c>
      <c r="I24" s="210">
        <v>10</v>
      </c>
      <c r="J24" s="164">
        <v>10.3939299449122</v>
      </c>
      <c r="K24" s="210">
        <v>9</v>
      </c>
      <c r="L24" s="164">
        <v>12.9722250248634</v>
      </c>
      <c r="M24" s="393">
        <v>4</v>
      </c>
      <c r="N24" s="394">
        <v>4.37250698781273</v>
      </c>
    </row>
    <row r="25" s="380" customFormat="1" ht="22.5" customHeight="1" spans="1:14">
      <c r="A25" s="370" t="s">
        <v>71</v>
      </c>
      <c r="B25" s="392" t="s">
        <v>119</v>
      </c>
      <c r="C25" s="210">
        <v>35</v>
      </c>
      <c r="D25" s="164">
        <v>16.8760909187344</v>
      </c>
      <c r="E25" s="210">
        <v>17</v>
      </c>
      <c r="F25" s="164">
        <v>10.0745516824501</v>
      </c>
      <c r="G25" s="210">
        <v>13</v>
      </c>
      <c r="H25" s="164">
        <v>10.0902690997151</v>
      </c>
      <c r="I25" s="210">
        <v>9</v>
      </c>
      <c r="J25" s="164">
        <v>9.35453695042095</v>
      </c>
      <c r="K25" s="210">
        <v>9</v>
      </c>
      <c r="L25" s="164">
        <v>12.9722250248634</v>
      </c>
      <c r="M25" s="393">
        <v>13</v>
      </c>
      <c r="N25" s="394">
        <v>14.2106477103914</v>
      </c>
    </row>
    <row r="26" s="380" customFormat="1" ht="22.5" customHeight="1" spans="1:14">
      <c r="A26" s="370" t="s">
        <v>73</v>
      </c>
      <c r="B26" s="392" t="s">
        <v>120</v>
      </c>
      <c r="C26" s="210">
        <v>16</v>
      </c>
      <c r="D26" s="164">
        <v>7.71478441999286</v>
      </c>
      <c r="E26" s="210">
        <v>13</v>
      </c>
      <c r="F26" s="164">
        <v>7.70406893363834</v>
      </c>
      <c r="G26" s="210">
        <v>20</v>
      </c>
      <c r="H26" s="164">
        <v>15.5234909226387</v>
      </c>
      <c r="I26" s="210">
        <v>18</v>
      </c>
      <c r="J26" s="164">
        <v>18.7090739008419</v>
      </c>
      <c r="K26" s="210">
        <v>15</v>
      </c>
      <c r="L26" s="164">
        <v>21.6203750414391</v>
      </c>
      <c r="M26" s="393">
        <v>15</v>
      </c>
      <c r="N26" s="394">
        <v>16.3969012042977</v>
      </c>
    </row>
    <row r="27" s="380" customFormat="1" ht="22.5" customHeight="1" spans="1:14">
      <c r="A27" s="370" t="s">
        <v>75</v>
      </c>
      <c r="B27" s="395" t="s">
        <v>121</v>
      </c>
      <c r="C27" s="210">
        <v>9</v>
      </c>
      <c r="D27" s="164">
        <v>4.33956623624599</v>
      </c>
      <c r="E27" s="210">
        <v>29</v>
      </c>
      <c r="F27" s="164">
        <v>17.1859999288855</v>
      </c>
      <c r="G27" s="210">
        <v>20</v>
      </c>
      <c r="H27" s="164">
        <v>15.5234909226387</v>
      </c>
      <c r="I27" s="210">
        <v>24</v>
      </c>
      <c r="J27" s="164">
        <v>24.9454318677892</v>
      </c>
      <c r="K27" s="210">
        <v>20</v>
      </c>
      <c r="L27" s="164">
        <v>28.8271667219187</v>
      </c>
      <c r="M27" s="393">
        <v>47</v>
      </c>
      <c r="N27" s="394">
        <v>51.3769571067996</v>
      </c>
    </row>
    <row r="28" s="381" customFormat="1" ht="22.5" customHeight="1" spans="1:14">
      <c r="A28" s="396"/>
      <c r="B28" s="397" t="s">
        <v>122</v>
      </c>
      <c r="C28" s="398">
        <v>78</v>
      </c>
      <c r="D28" s="399">
        <v>37.6095740474652</v>
      </c>
      <c r="E28" s="398">
        <v>116</v>
      </c>
      <c r="F28" s="399">
        <v>68.7439997155421</v>
      </c>
      <c r="G28" s="398">
        <v>98</v>
      </c>
      <c r="H28" s="399">
        <v>76.0651055209295</v>
      </c>
      <c r="I28" s="398">
        <v>100</v>
      </c>
      <c r="J28" s="399">
        <v>103.939299449122</v>
      </c>
      <c r="K28" s="398">
        <v>67</v>
      </c>
      <c r="L28" s="399">
        <v>96.5710085184278</v>
      </c>
      <c r="M28" s="400">
        <v>112</v>
      </c>
      <c r="N28" s="401">
        <v>122.430195658756</v>
      </c>
    </row>
    <row r="29" ht="23.25" customHeight="1" spans="1:14">
      <c r="A29" s="402" t="s">
        <v>123</v>
      </c>
      <c r="B29" s="402"/>
      <c r="C29" s="402"/>
      <c r="D29" s="402"/>
      <c r="E29" s="402"/>
      <c r="F29" s="402"/>
      <c r="G29" s="402"/>
      <c r="H29" s="402"/>
      <c r="I29" s="402"/>
      <c r="J29" s="402"/>
      <c r="K29" s="402"/>
      <c r="L29" s="402"/>
      <c r="M29" s="402"/>
      <c r="N29" s="402"/>
    </row>
    <row r="30" ht="19.5" customHeight="1" spans="1:14">
      <c r="A30" s="403" t="s">
        <v>151</v>
      </c>
      <c r="B30" s="403"/>
      <c r="C30" s="403"/>
      <c r="D30" s="403"/>
      <c r="E30" s="403"/>
      <c r="F30" s="403"/>
      <c r="G30" s="403"/>
      <c r="H30" s="404"/>
      <c r="I30" s="404"/>
      <c r="J30" s="405"/>
      <c r="K30" s="405"/>
      <c r="L30" s="405"/>
      <c r="M30" s="405"/>
      <c r="N30" s="405"/>
    </row>
    <row r="31" ht="19.5" customHeight="1" spans="1:14">
      <c r="A31" s="406" t="s">
        <v>80</v>
      </c>
      <c r="B31" s="405"/>
      <c r="C31" s="405"/>
      <c r="D31" s="405"/>
      <c r="E31" s="405"/>
      <c r="F31" s="405"/>
      <c r="G31" s="405"/>
      <c r="H31" s="405"/>
      <c r="I31" s="405"/>
      <c r="J31" s="405"/>
      <c r="K31" s="405"/>
      <c r="L31" s="405"/>
      <c r="M31" s="405"/>
      <c r="N31" s="405"/>
    </row>
    <row r="32" ht="19.5" customHeight="1" spans="1:14">
      <c r="A32" s="378" t="s">
        <v>81</v>
      </c>
      <c r="B32" s="405"/>
      <c r="C32" s="405"/>
      <c r="D32" s="405"/>
      <c r="E32" s="405"/>
      <c r="F32" s="405"/>
      <c r="G32" s="405"/>
      <c r="H32" s="405"/>
      <c r="I32" s="405"/>
      <c r="J32" s="405"/>
      <c r="K32" s="405"/>
      <c r="L32" s="405"/>
      <c r="M32" s="405"/>
      <c r="N32" s="405"/>
    </row>
  </sheetData>
  <mergeCells count="10">
    <mergeCell ref="A1:N1"/>
    <mergeCell ref="C3:D3"/>
    <mergeCell ref="E3:F3"/>
    <mergeCell ref="G3:H3"/>
    <mergeCell ref="I3:J3"/>
    <mergeCell ref="K3:L3"/>
    <mergeCell ref="M3:N3"/>
    <mergeCell ref="A29:N29"/>
    <mergeCell ref="A3:A4"/>
    <mergeCell ref="B3:B4"/>
  </mergeCells>
  <pageMargins left="0.984251968503937" right="0.708661417322835" top="0.94488188976378" bottom="0.748031496062992" header="0.31496062992126" footer="0.31496062992126"/>
  <pageSetup paperSize="1" scale="59" orientation="landscape"/>
  <headerFooter>
    <oddFooter>&amp;C5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O26"/>
  <sheetViews>
    <sheetView view="pageBreakPreview" zoomScalePageLayoutView="60" zoomScaleNormal="100" topLeftCell="B4" workbookViewId="0">
      <selection activeCell="U15" sqref="U15"/>
    </sheetView>
  </sheetViews>
  <sheetFormatPr defaultColWidth="11.4285714285714" defaultRowHeight="15.75"/>
  <cols>
    <col min="1" max="1" width="15.5714285714286" style="135" customWidth="1"/>
    <col min="2" max="15" width="13.1428571428571" style="135" customWidth="1"/>
    <col min="16" max="16384" width="11.4285714285714" style="135"/>
  </cols>
  <sheetData>
    <row r="1" ht="58.5" customHeight="1" spans="1:15">
      <c r="A1" s="352" t="s">
        <v>170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</row>
    <row r="2" ht="16.5" spans="1:15">
      <c r="A2" s="353"/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</row>
    <row r="3" spans="1:15">
      <c r="A3" s="354" t="s">
        <v>171</v>
      </c>
      <c r="B3" s="355" t="s">
        <v>3</v>
      </c>
      <c r="C3" s="356" t="s">
        <v>172</v>
      </c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  <c r="O3" s="357"/>
    </row>
    <row r="4" ht="31.5" spans="1:15">
      <c r="A4" s="358"/>
      <c r="B4" s="359"/>
      <c r="C4" s="359" t="s">
        <v>92</v>
      </c>
      <c r="D4" s="360" t="s">
        <v>93</v>
      </c>
      <c r="E4" s="360" t="s">
        <v>94</v>
      </c>
      <c r="F4" s="360" t="s">
        <v>95</v>
      </c>
      <c r="G4" s="360" t="s">
        <v>96</v>
      </c>
      <c r="H4" s="360" t="s">
        <v>97</v>
      </c>
      <c r="I4" s="360" t="s">
        <v>128</v>
      </c>
      <c r="J4" s="360" t="s">
        <v>129</v>
      </c>
      <c r="K4" s="359" t="s">
        <v>130</v>
      </c>
      <c r="L4" s="360" t="s">
        <v>131</v>
      </c>
      <c r="M4" s="359" t="s">
        <v>173</v>
      </c>
      <c r="N4" s="359" t="s">
        <v>174</v>
      </c>
      <c r="O4" s="361" t="s">
        <v>175</v>
      </c>
    </row>
    <row r="5" s="350" customFormat="1" ht="46.5" customHeight="1" spans="1:15">
      <c r="A5" s="362" t="s">
        <v>3</v>
      </c>
      <c r="B5" s="363">
        <v>7648</v>
      </c>
      <c r="C5" s="363">
        <v>150</v>
      </c>
      <c r="D5" s="363">
        <v>476</v>
      </c>
      <c r="E5" s="363">
        <v>461</v>
      </c>
      <c r="F5" s="363">
        <v>988</v>
      </c>
      <c r="G5" s="363">
        <v>61</v>
      </c>
      <c r="H5" s="363">
        <v>340</v>
      </c>
      <c r="I5" s="363">
        <v>294</v>
      </c>
      <c r="J5" s="364">
        <v>3148</v>
      </c>
      <c r="K5" s="363">
        <v>1158</v>
      </c>
      <c r="L5" s="363">
        <v>498</v>
      </c>
      <c r="M5" s="363">
        <v>3</v>
      </c>
      <c r="N5" s="363">
        <v>16</v>
      </c>
      <c r="O5" s="365">
        <v>55</v>
      </c>
    </row>
    <row r="6" ht="24.75" customHeight="1" spans="1:15">
      <c r="A6" s="366" t="s">
        <v>136</v>
      </c>
      <c r="B6" s="367">
        <v>1</v>
      </c>
      <c r="C6" s="368" t="s">
        <v>102</v>
      </c>
      <c r="D6" s="368" t="s">
        <v>102</v>
      </c>
      <c r="E6" s="368" t="s">
        <v>102</v>
      </c>
      <c r="F6" s="367">
        <v>1</v>
      </c>
      <c r="G6" s="368" t="s">
        <v>102</v>
      </c>
      <c r="H6" s="368" t="s">
        <v>102</v>
      </c>
      <c r="I6" s="368" t="s">
        <v>102</v>
      </c>
      <c r="J6" s="368" t="s">
        <v>102</v>
      </c>
      <c r="K6" s="368" t="s">
        <v>102</v>
      </c>
      <c r="L6" s="368" t="s">
        <v>102</v>
      </c>
      <c r="M6" s="368" t="s">
        <v>102</v>
      </c>
      <c r="N6" s="368" t="s">
        <v>102</v>
      </c>
      <c r="O6" s="369" t="s">
        <v>102</v>
      </c>
    </row>
    <row r="7" ht="24.75" customHeight="1" spans="1:15">
      <c r="A7" s="370" t="s">
        <v>137</v>
      </c>
      <c r="B7" s="367">
        <v>35</v>
      </c>
      <c r="C7" s="367">
        <v>2</v>
      </c>
      <c r="D7" s="367">
        <v>2</v>
      </c>
      <c r="E7" s="367">
        <v>2</v>
      </c>
      <c r="F7" s="367">
        <v>3</v>
      </c>
      <c r="G7" s="367">
        <v>2</v>
      </c>
      <c r="H7" s="367"/>
      <c r="I7" s="367">
        <v>3</v>
      </c>
      <c r="J7" s="371">
        <v>12</v>
      </c>
      <c r="K7" s="367">
        <v>6</v>
      </c>
      <c r="L7" s="367">
        <v>2</v>
      </c>
      <c r="M7" s="368" t="s">
        <v>102</v>
      </c>
      <c r="N7" s="368" t="s">
        <v>102</v>
      </c>
      <c r="O7" s="372">
        <v>1</v>
      </c>
    </row>
    <row r="8" ht="24.75" customHeight="1" spans="1:15">
      <c r="A8" s="370" t="s">
        <v>138</v>
      </c>
      <c r="B8" s="367">
        <v>34</v>
      </c>
      <c r="C8" s="367">
        <v>3</v>
      </c>
      <c r="D8" s="367">
        <v>5</v>
      </c>
      <c r="E8" s="367">
        <v>2</v>
      </c>
      <c r="F8" s="367">
        <v>2</v>
      </c>
      <c r="G8" s="368" t="s">
        <v>102</v>
      </c>
      <c r="H8" s="367">
        <v>1</v>
      </c>
      <c r="I8" s="367">
        <v>1</v>
      </c>
      <c r="J8" s="371">
        <v>9</v>
      </c>
      <c r="K8" s="367">
        <v>7</v>
      </c>
      <c r="L8" s="367">
        <v>4</v>
      </c>
      <c r="M8" s="368" t="s">
        <v>102</v>
      </c>
      <c r="N8" s="368" t="s">
        <v>102</v>
      </c>
      <c r="O8" s="369" t="s">
        <v>102</v>
      </c>
    </row>
    <row r="9" ht="24.75" customHeight="1" spans="1:15">
      <c r="A9" s="370" t="s">
        <v>139</v>
      </c>
      <c r="B9" s="367">
        <v>26</v>
      </c>
      <c r="C9" s="367">
        <v>3</v>
      </c>
      <c r="D9" s="367">
        <v>1</v>
      </c>
      <c r="E9" s="367">
        <v>1</v>
      </c>
      <c r="F9" s="367">
        <v>1</v>
      </c>
      <c r="G9" s="368" t="s">
        <v>102</v>
      </c>
      <c r="H9" s="368" t="s">
        <v>102</v>
      </c>
      <c r="I9" s="368" t="s">
        <v>102</v>
      </c>
      <c r="J9" s="371">
        <v>7</v>
      </c>
      <c r="K9" s="367">
        <v>9</v>
      </c>
      <c r="L9" s="367">
        <v>2</v>
      </c>
      <c r="M9" s="368" t="s">
        <v>102</v>
      </c>
      <c r="N9" s="368" t="s">
        <v>102</v>
      </c>
      <c r="O9" s="372">
        <v>2</v>
      </c>
    </row>
    <row r="10" ht="24.75" customHeight="1" spans="1:15">
      <c r="A10" s="370" t="s">
        <v>140</v>
      </c>
      <c r="B10" s="367">
        <v>54</v>
      </c>
      <c r="C10" s="367">
        <v>5</v>
      </c>
      <c r="D10" s="367">
        <v>2</v>
      </c>
      <c r="E10" s="367">
        <v>2</v>
      </c>
      <c r="F10" s="367">
        <v>5</v>
      </c>
      <c r="G10" s="368" t="s">
        <v>102</v>
      </c>
      <c r="H10" s="367">
        <v>1</v>
      </c>
      <c r="I10" s="367">
        <v>1</v>
      </c>
      <c r="J10" s="371">
        <v>18</v>
      </c>
      <c r="K10" s="367">
        <v>10</v>
      </c>
      <c r="L10" s="367">
        <v>5</v>
      </c>
      <c r="M10" s="368" t="s">
        <v>102</v>
      </c>
      <c r="N10" s="368" t="s">
        <v>102</v>
      </c>
      <c r="O10" s="372">
        <v>5</v>
      </c>
    </row>
    <row r="11" ht="24.75" customHeight="1" spans="1:15">
      <c r="A11" s="370" t="s">
        <v>141</v>
      </c>
      <c r="B11" s="367">
        <v>76</v>
      </c>
      <c r="C11" s="367">
        <v>1</v>
      </c>
      <c r="D11" s="367">
        <v>6</v>
      </c>
      <c r="E11" s="367">
        <v>6</v>
      </c>
      <c r="F11" s="367">
        <v>6</v>
      </c>
      <c r="G11" s="368" t="s">
        <v>102</v>
      </c>
      <c r="H11" s="367">
        <v>3</v>
      </c>
      <c r="I11" s="367" t="s">
        <v>102</v>
      </c>
      <c r="J11" s="371">
        <v>29</v>
      </c>
      <c r="K11" s="367">
        <v>22</v>
      </c>
      <c r="L11" s="367">
        <v>2</v>
      </c>
      <c r="M11" s="368" t="s">
        <v>102</v>
      </c>
      <c r="N11" s="368" t="s">
        <v>102</v>
      </c>
      <c r="O11" s="372">
        <v>1</v>
      </c>
    </row>
    <row r="12" ht="24.75" customHeight="1" spans="1:15">
      <c r="A12" s="370" t="s">
        <v>154</v>
      </c>
      <c r="B12" s="367">
        <v>139</v>
      </c>
      <c r="C12" s="367">
        <v>6</v>
      </c>
      <c r="D12" s="367">
        <v>11</v>
      </c>
      <c r="E12" s="367">
        <v>10</v>
      </c>
      <c r="F12" s="367">
        <v>21</v>
      </c>
      <c r="G12" s="367">
        <v>1</v>
      </c>
      <c r="H12" s="367">
        <v>4</v>
      </c>
      <c r="I12" s="367">
        <v>7</v>
      </c>
      <c r="J12" s="371">
        <v>53</v>
      </c>
      <c r="K12" s="367">
        <v>17</v>
      </c>
      <c r="L12" s="367">
        <v>6</v>
      </c>
      <c r="M12" s="367">
        <v>1</v>
      </c>
      <c r="N12" s="368" t="s">
        <v>102</v>
      </c>
      <c r="O12" s="372">
        <v>2</v>
      </c>
    </row>
    <row r="13" ht="24.75" customHeight="1" spans="1:15">
      <c r="A13" s="370" t="s">
        <v>155</v>
      </c>
      <c r="B13" s="367">
        <v>218</v>
      </c>
      <c r="C13" s="367">
        <v>10</v>
      </c>
      <c r="D13" s="367">
        <v>16</v>
      </c>
      <c r="E13" s="367">
        <v>12</v>
      </c>
      <c r="F13" s="367">
        <v>26</v>
      </c>
      <c r="G13" s="367">
        <v>1</v>
      </c>
      <c r="H13" s="367">
        <v>9</v>
      </c>
      <c r="I13" s="367">
        <v>7</v>
      </c>
      <c r="J13" s="371">
        <v>76</v>
      </c>
      <c r="K13" s="367">
        <v>48</v>
      </c>
      <c r="L13" s="367">
        <v>10</v>
      </c>
      <c r="M13" s="368" t="s">
        <v>102</v>
      </c>
      <c r="N13" s="368" t="s">
        <v>102</v>
      </c>
      <c r="O13" s="372">
        <v>3</v>
      </c>
    </row>
    <row r="14" ht="24.75" customHeight="1" spans="1:15">
      <c r="A14" s="370" t="s">
        <v>156</v>
      </c>
      <c r="B14" s="367">
        <v>295</v>
      </c>
      <c r="C14" s="367">
        <v>9</v>
      </c>
      <c r="D14" s="367">
        <v>14</v>
      </c>
      <c r="E14" s="367">
        <v>28</v>
      </c>
      <c r="F14" s="367">
        <v>30</v>
      </c>
      <c r="G14" s="368" t="s">
        <v>102</v>
      </c>
      <c r="H14" s="367">
        <v>8</v>
      </c>
      <c r="I14" s="367">
        <v>12</v>
      </c>
      <c r="J14" s="371">
        <v>121</v>
      </c>
      <c r="K14" s="367">
        <v>50</v>
      </c>
      <c r="L14" s="367">
        <v>18</v>
      </c>
      <c r="M14" s="368" t="s">
        <v>102</v>
      </c>
      <c r="N14" s="367">
        <v>2</v>
      </c>
      <c r="O14" s="372">
        <v>3</v>
      </c>
    </row>
    <row r="15" ht="24.75" customHeight="1" spans="1:15">
      <c r="A15" s="370" t="s">
        <v>157</v>
      </c>
      <c r="B15" s="367">
        <v>347</v>
      </c>
      <c r="C15" s="367">
        <v>8</v>
      </c>
      <c r="D15" s="367">
        <v>16</v>
      </c>
      <c r="E15" s="367">
        <v>25</v>
      </c>
      <c r="F15" s="367">
        <v>49</v>
      </c>
      <c r="G15" s="367">
        <v>1</v>
      </c>
      <c r="H15" s="367">
        <v>10</v>
      </c>
      <c r="I15" s="367">
        <v>8</v>
      </c>
      <c r="J15" s="371">
        <v>149</v>
      </c>
      <c r="K15" s="367">
        <v>57</v>
      </c>
      <c r="L15" s="367">
        <v>21</v>
      </c>
      <c r="M15" s="368" t="s">
        <v>102</v>
      </c>
      <c r="N15" s="368" t="s">
        <v>102</v>
      </c>
      <c r="O15" s="372">
        <v>3</v>
      </c>
    </row>
    <row r="16" ht="24.75" customHeight="1" spans="1:15">
      <c r="A16" s="370" t="s">
        <v>158</v>
      </c>
      <c r="B16" s="367">
        <v>428</v>
      </c>
      <c r="C16" s="367">
        <v>11</v>
      </c>
      <c r="D16" s="367">
        <v>30</v>
      </c>
      <c r="E16" s="367">
        <v>38</v>
      </c>
      <c r="F16" s="367">
        <v>48</v>
      </c>
      <c r="G16" s="367">
        <v>4</v>
      </c>
      <c r="H16" s="367">
        <v>12</v>
      </c>
      <c r="I16" s="367">
        <v>16</v>
      </c>
      <c r="J16" s="371">
        <v>163</v>
      </c>
      <c r="K16" s="367">
        <v>80</v>
      </c>
      <c r="L16" s="367">
        <v>23</v>
      </c>
      <c r="M16" s="368" t="s">
        <v>102</v>
      </c>
      <c r="N16" s="368" t="s">
        <v>102</v>
      </c>
      <c r="O16" s="372">
        <v>3</v>
      </c>
    </row>
    <row r="17" ht="24.75" customHeight="1" spans="1:15">
      <c r="A17" s="370" t="s">
        <v>159</v>
      </c>
      <c r="B17" s="367">
        <v>559</v>
      </c>
      <c r="C17" s="367">
        <v>10</v>
      </c>
      <c r="D17" s="367">
        <v>32</v>
      </c>
      <c r="E17" s="367">
        <v>34</v>
      </c>
      <c r="F17" s="367">
        <v>75</v>
      </c>
      <c r="G17" s="367">
        <v>6</v>
      </c>
      <c r="H17" s="367">
        <v>29</v>
      </c>
      <c r="I17" s="367">
        <v>17</v>
      </c>
      <c r="J17" s="371">
        <v>227</v>
      </c>
      <c r="K17" s="367">
        <v>94</v>
      </c>
      <c r="L17" s="367">
        <v>28</v>
      </c>
      <c r="M17" s="367">
        <v>1</v>
      </c>
      <c r="N17" s="367">
        <v>2</v>
      </c>
      <c r="O17" s="372">
        <v>4</v>
      </c>
    </row>
    <row r="18" ht="24.75" customHeight="1" spans="1:15">
      <c r="A18" s="370" t="s">
        <v>164</v>
      </c>
      <c r="B18" s="367">
        <v>749</v>
      </c>
      <c r="C18" s="367">
        <v>14</v>
      </c>
      <c r="D18" s="367">
        <v>41</v>
      </c>
      <c r="E18" s="367">
        <v>46</v>
      </c>
      <c r="F18" s="367">
        <v>94</v>
      </c>
      <c r="G18" s="367">
        <v>5</v>
      </c>
      <c r="H18" s="367">
        <v>27</v>
      </c>
      <c r="I18" s="367">
        <v>20</v>
      </c>
      <c r="J18" s="371">
        <v>318</v>
      </c>
      <c r="K18" s="367">
        <v>124</v>
      </c>
      <c r="L18" s="367">
        <v>53</v>
      </c>
      <c r="M18" s="368" t="s">
        <v>102</v>
      </c>
      <c r="N18" s="367">
        <v>1</v>
      </c>
      <c r="O18" s="372">
        <v>6</v>
      </c>
    </row>
    <row r="19" ht="24.75" customHeight="1" spans="1:15">
      <c r="A19" s="370" t="s">
        <v>165</v>
      </c>
      <c r="B19" s="367">
        <v>856</v>
      </c>
      <c r="C19" s="367">
        <v>15</v>
      </c>
      <c r="D19" s="367">
        <v>48</v>
      </c>
      <c r="E19" s="367">
        <v>50</v>
      </c>
      <c r="F19" s="367">
        <v>113</v>
      </c>
      <c r="G19" s="367">
        <v>7</v>
      </c>
      <c r="H19" s="367">
        <v>35</v>
      </c>
      <c r="I19" s="367">
        <v>33</v>
      </c>
      <c r="J19" s="371">
        <v>353</v>
      </c>
      <c r="K19" s="367">
        <v>135</v>
      </c>
      <c r="L19" s="367">
        <v>59</v>
      </c>
      <c r="M19" s="368" t="s">
        <v>102</v>
      </c>
      <c r="N19" s="367">
        <v>3</v>
      </c>
      <c r="O19" s="372">
        <v>5</v>
      </c>
    </row>
    <row r="20" ht="24.75" customHeight="1" spans="1:15">
      <c r="A20" s="370" t="s">
        <v>166</v>
      </c>
      <c r="B20" s="367">
        <v>918</v>
      </c>
      <c r="C20" s="367">
        <v>21</v>
      </c>
      <c r="D20" s="367">
        <v>68</v>
      </c>
      <c r="E20" s="367">
        <v>54</v>
      </c>
      <c r="F20" s="367">
        <v>104</v>
      </c>
      <c r="G20" s="367">
        <v>7</v>
      </c>
      <c r="H20" s="367">
        <v>48</v>
      </c>
      <c r="I20" s="367">
        <v>31</v>
      </c>
      <c r="J20" s="371">
        <v>410</v>
      </c>
      <c r="K20" s="367">
        <v>125</v>
      </c>
      <c r="L20" s="367">
        <v>45</v>
      </c>
      <c r="M20" s="368" t="s">
        <v>102</v>
      </c>
      <c r="N20" s="367">
        <v>2</v>
      </c>
      <c r="O20" s="372">
        <v>3</v>
      </c>
    </row>
    <row r="21" ht="24.75" customHeight="1" spans="1:15">
      <c r="A21" s="370" t="s">
        <v>167</v>
      </c>
      <c r="B21" s="367">
        <v>958</v>
      </c>
      <c r="C21" s="367">
        <v>14</v>
      </c>
      <c r="D21" s="367">
        <v>60</v>
      </c>
      <c r="E21" s="367">
        <v>36</v>
      </c>
      <c r="F21" s="367">
        <v>134</v>
      </c>
      <c r="G21" s="367">
        <v>7</v>
      </c>
      <c r="H21" s="367">
        <v>45</v>
      </c>
      <c r="I21" s="367">
        <v>51</v>
      </c>
      <c r="J21" s="371">
        <v>398</v>
      </c>
      <c r="K21" s="367">
        <v>138</v>
      </c>
      <c r="L21" s="367">
        <v>67</v>
      </c>
      <c r="M21" s="367">
        <v>1</v>
      </c>
      <c r="N21" s="367">
        <v>1</v>
      </c>
      <c r="O21" s="372">
        <v>6</v>
      </c>
    </row>
    <row r="22" ht="24.75" customHeight="1" spans="1:15">
      <c r="A22" s="370" t="s">
        <v>168</v>
      </c>
      <c r="B22" s="367">
        <v>775</v>
      </c>
      <c r="C22" s="367">
        <v>5</v>
      </c>
      <c r="D22" s="367">
        <v>51</v>
      </c>
      <c r="E22" s="367">
        <v>48</v>
      </c>
      <c r="F22" s="367">
        <v>87</v>
      </c>
      <c r="G22" s="367">
        <v>8</v>
      </c>
      <c r="H22" s="367">
        <v>34</v>
      </c>
      <c r="I22" s="367">
        <v>30</v>
      </c>
      <c r="J22" s="371">
        <v>346</v>
      </c>
      <c r="K22" s="367">
        <v>98</v>
      </c>
      <c r="L22" s="367">
        <v>62</v>
      </c>
      <c r="M22" s="368" t="s">
        <v>102</v>
      </c>
      <c r="N22" s="367">
        <v>3</v>
      </c>
      <c r="O22" s="372">
        <v>3</v>
      </c>
    </row>
    <row r="23" s="351" customFormat="1" ht="24.75" customHeight="1" spans="1:15">
      <c r="A23" s="373" t="s">
        <v>169</v>
      </c>
      <c r="B23" s="374">
        <v>1180</v>
      </c>
      <c r="C23" s="374">
        <v>13</v>
      </c>
      <c r="D23" s="374">
        <v>73</v>
      </c>
      <c r="E23" s="374">
        <v>67</v>
      </c>
      <c r="F23" s="374">
        <v>189</v>
      </c>
      <c r="G23" s="374">
        <v>12</v>
      </c>
      <c r="H23" s="374">
        <v>74</v>
      </c>
      <c r="I23" s="374">
        <v>57</v>
      </c>
      <c r="J23" s="375">
        <v>459</v>
      </c>
      <c r="K23" s="374">
        <v>138</v>
      </c>
      <c r="L23" s="374">
        <v>91</v>
      </c>
      <c r="M23" s="376" t="s">
        <v>102</v>
      </c>
      <c r="N23" s="374">
        <v>2</v>
      </c>
      <c r="O23" s="377">
        <v>5</v>
      </c>
    </row>
    <row r="24" ht="24" customHeight="1" spans="1:15">
      <c r="A24" s="378" t="s">
        <v>80</v>
      </c>
      <c r="B24" s="184"/>
      <c r="C24" s="184"/>
      <c r="D24" s="184"/>
      <c r="E24" s="184"/>
      <c r="F24" s="184"/>
      <c r="G24" s="184"/>
      <c r="H24" s="184"/>
      <c r="I24" s="184"/>
      <c r="J24" s="184"/>
      <c r="K24" s="184"/>
      <c r="L24" s="184"/>
      <c r="M24" s="184"/>
      <c r="N24" s="184"/>
      <c r="O24" s="184"/>
    </row>
    <row r="25" ht="27" customHeight="1" spans="1:15">
      <c r="A25" s="378" t="s">
        <v>81</v>
      </c>
      <c r="B25" s="379"/>
      <c r="C25" s="379"/>
      <c r="D25" s="379"/>
      <c r="E25" s="379"/>
      <c r="F25" s="379"/>
      <c r="G25" s="379"/>
      <c r="H25" s="379"/>
      <c r="I25" s="379"/>
      <c r="J25" s="379"/>
      <c r="K25" s="379"/>
      <c r="L25" s="379"/>
      <c r="M25" s="379"/>
      <c r="N25" s="379"/>
      <c r="O25" s="379"/>
    </row>
    <row r="26" ht="17.25" customHeight="1"/>
  </sheetData>
  <mergeCells count="4">
    <mergeCell ref="A1:O1"/>
    <mergeCell ref="C3:O3"/>
    <mergeCell ref="A3:A4"/>
    <mergeCell ref="B3:B4"/>
  </mergeCells>
  <pageMargins left="0.708661417322835" right="0.708661417322835" top="1.33858267716535" bottom="0.748031496062992" header="0.31496062992126" footer="0.31496062992126"/>
  <pageSetup paperSize="1" scale="58" orientation="landscape"/>
  <headerFooter>
    <oddFooter>&amp;C6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AB79"/>
  <sheetViews>
    <sheetView view="pageBreakPreview" zoomScale="50" zoomScalePageLayoutView="40" zoomScaleNormal="100" topLeftCell="C1" workbookViewId="0">
      <selection activeCell="Q15" sqref="Q15"/>
    </sheetView>
  </sheetViews>
  <sheetFormatPr defaultColWidth="11.4285714285714" defaultRowHeight="18.75"/>
  <cols>
    <col min="1" max="1" width="12.2857142857143" style="7" customWidth="1"/>
    <col min="2" max="2" width="37.5714285714286" style="302" customWidth="1"/>
    <col min="3" max="3" width="11.4285714285714" style="7"/>
    <col min="4" max="4" width="15.8571428571429" style="63" customWidth="1"/>
    <col min="5" max="13" width="15.7142857142857" style="63" customWidth="1"/>
    <col min="14" max="14" width="11.4285714285714" style="303"/>
    <col min="15" max="15" width="38.4285714285714" style="303" customWidth="1"/>
    <col min="16" max="16" width="11.4285714285714" style="303"/>
    <col min="17" max="17" width="14.7142857142857" style="303" customWidth="1"/>
    <col min="18" max="18" width="16.7142857142857" style="303" customWidth="1"/>
    <col min="19" max="21" width="16.1428571428571" style="303" customWidth="1"/>
    <col min="22" max="22" width="19.2857142857143" style="303" customWidth="1"/>
    <col min="23" max="23" width="11.4285714285714" style="7"/>
    <col min="24" max="24" width="11.8571428571429" style="7" customWidth="1"/>
    <col min="25" max="25" width="15.8571428571429" style="7" customWidth="1"/>
    <col min="26" max="28" width="11" style="304" customWidth="1"/>
    <col min="29" max="16384" width="11.4285714285714" style="7"/>
  </cols>
  <sheetData>
    <row r="1" ht="38.25" customHeight="1" spans="1:28">
      <c r="A1" s="254" t="s">
        <v>176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Z1" s="7"/>
      <c r="AA1" s="7"/>
      <c r="AB1" s="7"/>
    </row>
    <row r="2" ht="14.25" customHeight="1" spans="1:28">
      <c r="Z2" s="7"/>
      <c r="AA2" s="7"/>
      <c r="AB2" s="7"/>
    </row>
    <row r="3" ht="23.25" customHeight="1" spans="1:28">
      <c r="A3" s="305" t="s">
        <v>26</v>
      </c>
      <c r="B3" s="306" t="s">
        <v>27</v>
      </c>
      <c r="C3" s="307" t="s">
        <v>28</v>
      </c>
      <c r="D3" s="308" t="s">
        <v>177</v>
      </c>
      <c r="E3" s="309" t="s">
        <v>178</v>
      </c>
      <c r="F3" s="310"/>
      <c r="G3" s="310"/>
      <c r="H3" s="310"/>
      <c r="I3" s="310"/>
      <c r="J3" s="310"/>
      <c r="K3" s="310"/>
      <c r="L3" s="310"/>
      <c r="M3" s="310"/>
      <c r="Z3" s="7"/>
      <c r="AA3" s="7"/>
      <c r="AB3" s="7"/>
    </row>
    <row r="4" s="66" customFormat="1" ht="23.25" customHeight="1" spans="1:28">
      <c r="A4" s="280"/>
      <c r="B4" s="311"/>
      <c r="C4" s="291"/>
      <c r="D4" s="312"/>
      <c r="E4" s="313" t="s">
        <v>179</v>
      </c>
      <c r="F4" s="314" t="s">
        <v>93</v>
      </c>
      <c r="G4" s="314" t="s">
        <v>94</v>
      </c>
      <c r="H4" s="314" t="s">
        <v>95</v>
      </c>
      <c r="I4" s="315" t="s">
        <v>96</v>
      </c>
      <c r="J4" s="316"/>
      <c r="K4" s="317"/>
      <c r="L4" s="314" t="s">
        <v>97</v>
      </c>
      <c r="M4" s="318" t="s">
        <v>128</v>
      </c>
      <c r="N4" s="319"/>
      <c r="O4" s="319"/>
      <c r="P4" s="319"/>
      <c r="Q4" s="319"/>
      <c r="R4" s="319"/>
      <c r="S4" s="319"/>
      <c r="T4" s="319"/>
      <c r="U4" s="319"/>
      <c r="V4" s="319"/>
    </row>
    <row r="5" s="66" customFormat="1" ht="23.25" customHeight="1" spans="1:28">
      <c r="A5" s="285"/>
      <c r="B5" s="320"/>
      <c r="C5" s="293"/>
      <c r="D5" s="321"/>
      <c r="E5" s="321"/>
      <c r="F5" s="322"/>
      <c r="G5" s="322"/>
      <c r="H5" s="322"/>
      <c r="I5" s="323" t="s">
        <v>180</v>
      </c>
      <c r="J5" s="323" t="s">
        <v>96</v>
      </c>
      <c r="K5" s="323" t="s">
        <v>132</v>
      </c>
      <c r="L5" s="322"/>
      <c r="M5" s="324"/>
      <c r="N5" s="319"/>
      <c r="O5" s="319"/>
      <c r="P5" s="319"/>
      <c r="Q5" s="319"/>
      <c r="R5" s="319"/>
      <c r="S5" s="319"/>
      <c r="T5" s="319"/>
      <c r="U5" s="319"/>
      <c r="V5" s="319"/>
    </row>
    <row r="6" s="5" customFormat="1" ht="38.25" customHeight="1" spans="1:28">
      <c r="A6" s="325"/>
      <c r="B6" s="326" t="s">
        <v>3</v>
      </c>
      <c r="C6" s="327" t="s">
        <v>181</v>
      </c>
      <c r="D6" s="328">
        <v>7648</v>
      </c>
      <c r="E6" s="328">
        <v>150</v>
      </c>
      <c r="F6" s="328">
        <v>476</v>
      </c>
      <c r="G6" s="328">
        <v>461</v>
      </c>
      <c r="H6" s="328">
        <v>988</v>
      </c>
      <c r="I6" s="328">
        <f>J6+K6</f>
        <v>64</v>
      </c>
      <c r="J6" s="328">
        <v>61</v>
      </c>
      <c r="K6" s="328">
        <v>3</v>
      </c>
      <c r="L6" s="328">
        <v>340</v>
      </c>
      <c r="M6" s="329">
        <v>294</v>
      </c>
      <c r="N6" s="330"/>
      <c r="O6" s="330"/>
      <c r="P6" s="330"/>
      <c r="Q6" s="330"/>
      <c r="R6" s="330"/>
      <c r="S6" s="330"/>
      <c r="T6" s="330"/>
      <c r="U6" s="330"/>
      <c r="V6" s="330"/>
    </row>
    <row r="7" s="5" customFormat="1" ht="38.25" customHeight="1" spans="1:28">
      <c r="A7" s="325"/>
      <c r="B7" s="326"/>
      <c r="C7" s="327" t="s">
        <v>182</v>
      </c>
      <c r="D7" s="331">
        <v>3439</v>
      </c>
      <c r="E7" s="331">
        <v>69</v>
      </c>
      <c r="F7" s="331">
        <v>208</v>
      </c>
      <c r="G7" s="331">
        <v>204</v>
      </c>
      <c r="H7" s="331">
        <v>424</v>
      </c>
      <c r="I7" s="331">
        <f t="shared" ref="I7:I8" si="0">J7+K7</f>
        <v>38</v>
      </c>
      <c r="J7" s="331">
        <v>37</v>
      </c>
      <c r="K7" s="331">
        <v>1</v>
      </c>
      <c r="L7" s="331">
        <v>145</v>
      </c>
      <c r="M7" s="332">
        <v>134</v>
      </c>
      <c r="N7" s="330"/>
      <c r="O7" s="330"/>
      <c r="P7" s="330"/>
      <c r="Q7" s="330"/>
      <c r="R7" s="330"/>
      <c r="S7" s="330"/>
      <c r="T7" s="330"/>
      <c r="U7" s="330"/>
      <c r="V7" s="330"/>
    </row>
    <row r="8" s="5" customFormat="1" ht="38.25" customHeight="1" spans="1:28">
      <c r="A8" s="325"/>
      <c r="B8" s="326"/>
      <c r="C8" s="327" t="s">
        <v>183</v>
      </c>
      <c r="D8" s="331">
        <v>4209</v>
      </c>
      <c r="E8" s="331">
        <v>81</v>
      </c>
      <c r="F8" s="331">
        <v>268</v>
      </c>
      <c r="G8" s="331">
        <v>257</v>
      </c>
      <c r="H8" s="331">
        <v>564</v>
      </c>
      <c r="I8" s="333">
        <f t="shared" si="0"/>
        <v>26</v>
      </c>
      <c r="J8" s="331">
        <v>24</v>
      </c>
      <c r="K8" s="331">
        <v>2</v>
      </c>
      <c r="L8" s="331">
        <v>195</v>
      </c>
      <c r="M8" s="332">
        <v>160</v>
      </c>
      <c r="N8" s="330"/>
      <c r="O8" s="330"/>
      <c r="P8" s="330"/>
      <c r="Q8" s="330"/>
      <c r="R8" s="330"/>
      <c r="S8" s="330"/>
      <c r="T8" s="330"/>
      <c r="U8" s="330"/>
      <c r="V8" s="330"/>
    </row>
    <row r="9" ht="23.25" customHeight="1" spans="1:28">
      <c r="A9" s="275" t="s">
        <v>32</v>
      </c>
      <c r="B9" s="276" t="s">
        <v>33</v>
      </c>
      <c r="C9" s="334" t="s">
        <v>181</v>
      </c>
      <c r="D9" s="335">
        <v>458</v>
      </c>
      <c r="E9" s="335">
        <v>12</v>
      </c>
      <c r="F9" s="335">
        <v>46</v>
      </c>
      <c r="G9" s="335">
        <v>35</v>
      </c>
      <c r="H9" s="335">
        <v>56</v>
      </c>
      <c r="I9" s="335" t="s">
        <v>102</v>
      </c>
      <c r="J9" s="335">
        <v>5</v>
      </c>
      <c r="K9" s="335">
        <v>1</v>
      </c>
      <c r="L9" s="335">
        <v>21</v>
      </c>
      <c r="M9" s="336">
        <v>5</v>
      </c>
      <c r="Z9" s="7"/>
      <c r="AA9" s="7"/>
      <c r="AB9" s="7"/>
    </row>
    <row r="10" ht="23.25" customHeight="1" spans="1:28">
      <c r="A10" s="280"/>
      <c r="B10" s="281"/>
      <c r="C10" s="337" t="s">
        <v>182</v>
      </c>
      <c r="D10" s="338">
        <v>274</v>
      </c>
      <c r="E10" s="338">
        <v>9</v>
      </c>
      <c r="F10" s="338">
        <v>24</v>
      </c>
      <c r="G10" s="338">
        <v>23</v>
      </c>
      <c r="H10" s="338">
        <v>33</v>
      </c>
      <c r="I10" s="338" t="s">
        <v>102</v>
      </c>
      <c r="J10" s="338">
        <v>2</v>
      </c>
      <c r="K10" s="338">
        <v>1</v>
      </c>
      <c r="L10" s="338">
        <v>12</v>
      </c>
      <c r="M10" s="339">
        <v>2</v>
      </c>
      <c r="Z10" s="7"/>
      <c r="AA10" s="7"/>
      <c r="AB10" s="7"/>
    </row>
    <row r="11" ht="23.25" customHeight="1" spans="1:28">
      <c r="A11" s="285"/>
      <c r="B11" s="286"/>
      <c r="C11" s="340" t="s">
        <v>183</v>
      </c>
      <c r="D11" s="341">
        <v>184</v>
      </c>
      <c r="E11" s="341">
        <v>3</v>
      </c>
      <c r="F11" s="341">
        <v>22</v>
      </c>
      <c r="G11" s="341">
        <v>12</v>
      </c>
      <c r="H11" s="341">
        <v>23</v>
      </c>
      <c r="I11" s="341" t="s">
        <v>102</v>
      </c>
      <c r="J11" s="341">
        <v>3</v>
      </c>
      <c r="K11" s="341" t="s">
        <v>102</v>
      </c>
      <c r="L11" s="341">
        <v>9</v>
      </c>
      <c r="M11" s="342">
        <v>3</v>
      </c>
      <c r="Z11" s="7"/>
      <c r="AA11" s="7"/>
      <c r="AB11" s="7"/>
    </row>
    <row r="12" ht="23.25" customHeight="1" spans="1:28">
      <c r="A12" s="280" t="s">
        <v>34</v>
      </c>
      <c r="B12" s="281" t="s">
        <v>35</v>
      </c>
      <c r="C12" s="337" t="s">
        <v>181</v>
      </c>
      <c r="D12" s="338">
        <v>473</v>
      </c>
      <c r="E12" s="338">
        <v>3</v>
      </c>
      <c r="F12" s="338">
        <v>32</v>
      </c>
      <c r="G12" s="338">
        <v>22</v>
      </c>
      <c r="H12" s="338">
        <v>45</v>
      </c>
      <c r="I12" s="335" t="s">
        <v>102</v>
      </c>
      <c r="J12" s="338">
        <v>1</v>
      </c>
      <c r="K12" s="335" t="s">
        <v>102</v>
      </c>
      <c r="L12" s="338">
        <v>31</v>
      </c>
      <c r="M12" s="339">
        <v>19</v>
      </c>
      <c r="Z12" s="7"/>
      <c r="AA12" s="7"/>
      <c r="AB12" s="7"/>
    </row>
    <row r="13" ht="23.25" customHeight="1" spans="1:28">
      <c r="A13" s="280"/>
      <c r="B13" s="281"/>
      <c r="C13" s="337" t="s">
        <v>182</v>
      </c>
      <c r="D13" s="338">
        <v>230</v>
      </c>
      <c r="E13" s="338">
        <v>2</v>
      </c>
      <c r="F13" s="338">
        <v>20</v>
      </c>
      <c r="G13" s="338">
        <v>13</v>
      </c>
      <c r="H13" s="338">
        <v>19</v>
      </c>
      <c r="I13" s="338" t="s">
        <v>102</v>
      </c>
      <c r="J13" s="338" t="s">
        <v>102</v>
      </c>
      <c r="K13" s="338" t="s">
        <v>102</v>
      </c>
      <c r="L13" s="338">
        <v>13</v>
      </c>
      <c r="M13" s="339">
        <v>10</v>
      </c>
      <c r="Z13" s="7"/>
      <c r="AA13" s="7"/>
      <c r="AB13" s="7"/>
    </row>
    <row r="14" ht="23.25" customHeight="1" spans="1:28">
      <c r="A14" s="280"/>
      <c r="B14" s="281"/>
      <c r="C14" s="337" t="s">
        <v>183</v>
      </c>
      <c r="D14" s="338">
        <v>243</v>
      </c>
      <c r="E14" s="338">
        <v>1</v>
      </c>
      <c r="F14" s="338">
        <v>12</v>
      </c>
      <c r="G14" s="338">
        <v>9</v>
      </c>
      <c r="H14" s="338">
        <v>26</v>
      </c>
      <c r="I14" s="341" t="s">
        <v>102</v>
      </c>
      <c r="J14" s="338">
        <v>1</v>
      </c>
      <c r="K14" s="341" t="s">
        <v>102</v>
      </c>
      <c r="L14" s="338">
        <v>18</v>
      </c>
      <c r="M14" s="339">
        <v>9</v>
      </c>
      <c r="Z14" s="7"/>
      <c r="AA14" s="7"/>
      <c r="AB14" s="7"/>
    </row>
    <row r="15" ht="23.25" customHeight="1" spans="1:28">
      <c r="A15" s="275" t="s">
        <v>36</v>
      </c>
      <c r="B15" s="276" t="s">
        <v>37</v>
      </c>
      <c r="C15" s="334" t="s">
        <v>181</v>
      </c>
      <c r="D15" s="335">
        <v>195</v>
      </c>
      <c r="E15" s="335">
        <v>4</v>
      </c>
      <c r="F15" s="335">
        <v>18</v>
      </c>
      <c r="G15" s="335">
        <v>8</v>
      </c>
      <c r="H15" s="335">
        <v>22</v>
      </c>
      <c r="I15" s="335" t="s">
        <v>102</v>
      </c>
      <c r="J15" s="335" t="s">
        <v>102</v>
      </c>
      <c r="K15" s="335" t="s">
        <v>102</v>
      </c>
      <c r="L15" s="335">
        <v>8</v>
      </c>
      <c r="M15" s="336">
        <v>9</v>
      </c>
      <c r="Z15" s="7"/>
      <c r="AA15" s="7"/>
      <c r="AB15" s="7"/>
    </row>
    <row r="16" ht="23.25" customHeight="1" spans="1:28">
      <c r="A16" s="280"/>
      <c r="B16" s="281"/>
      <c r="C16" s="337" t="s">
        <v>182</v>
      </c>
      <c r="D16" s="338">
        <v>102</v>
      </c>
      <c r="E16" s="338">
        <v>2</v>
      </c>
      <c r="F16" s="338">
        <v>9</v>
      </c>
      <c r="G16" s="338">
        <v>6</v>
      </c>
      <c r="H16" s="338">
        <v>12</v>
      </c>
      <c r="I16" s="338" t="s">
        <v>102</v>
      </c>
      <c r="J16" s="338" t="s">
        <v>102</v>
      </c>
      <c r="K16" s="338" t="s">
        <v>102</v>
      </c>
      <c r="L16" s="338">
        <v>4</v>
      </c>
      <c r="M16" s="339">
        <v>6</v>
      </c>
      <c r="Z16" s="7"/>
      <c r="AA16" s="7"/>
      <c r="AB16" s="7"/>
    </row>
    <row r="17" s="7" customFormat="1" ht="23.25" customHeight="1" spans="1:22">
      <c r="A17" s="285"/>
      <c r="B17" s="286"/>
      <c r="C17" s="340" t="s">
        <v>183</v>
      </c>
      <c r="D17" s="341">
        <v>93</v>
      </c>
      <c r="E17" s="341">
        <v>2</v>
      </c>
      <c r="F17" s="341">
        <v>9</v>
      </c>
      <c r="G17" s="341">
        <v>2</v>
      </c>
      <c r="H17" s="341">
        <v>10</v>
      </c>
      <c r="I17" s="341" t="s">
        <v>102</v>
      </c>
      <c r="J17" s="341" t="s">
        <v>102</v>
      </c>
      <c r="K17" s="341" t="s">
        <v>102</v>
      </c>
      <c r="L17" s="341">
        <v>4</v>
      </c>
      <c r="M17" s="342">
        <v>3</v>
      </c>
      <c r="N17" s="303"/>
      <c r="O17" s="303"/>
      <c r="P17" s="303"/>
      <c r="Q17" s="303"/>
      <c r="R17" s="303"/>
      <c r="S17" s="303"/>
      <c r="T17" s="303"/>
      <c r="U17" s="303"/>
      <c r="V17" s="303"/>
    </row>
    <row r="18" s="7" customFormat="1" ht="23.25" customHeight="1" spans="1:22">
      <c r="A18" s="280" t="s">
        <v>38</v>
      </c>
      <c r="B18" s="281" t="s">
        <v>184</v>
      </c>
      <c r="C18" s="337" t="s">
        <v>181</v>
      </c>
      <c r="D18" s="338">
        <v>189</v>
      </c>
      <c r="E18" s="338">
        <v>13</v>
      </c>
      <c r="F18" s="338">
        <v>18</v>
      </c>
      <c r="G18" s="338">
        <v>10</v>
      </c>
      <c r="H18" s="338">
        <v>18</v>
      </c>
      <c r="I18" s="335" t="s">
        <v>102</v>
      </c>
      <c r="J18" s="335" t="s">
        <v>102</v>
      </c>
      <c r="K18" s="335" t="s">
        <v>102</v>
      </c>
      <c r="L18" s="338">
        <v>4</v>
      </c>
      <c r="M18" s="339">
        <v>9</v>
      </c>
      <c r="N18" s="303"/>
      <c r="O18" s="303"/>
      <c r="P18" s="303"/>
      <c r="Q18" s="303"/>
      <c r="R18" s="303"/>
      <c r="S18" s="303"/>
      <c r="T18" s="303"/>
      <c r="U18" s="303"/>
      <c r="V18" s="303"/>
    </row>
    <row r="19" s="7" customFormat="1" ht="23.25" customHeight="1" spans="1:22">
      <c r="A19" s="280"/>
      <c r="B19" s="281"/>
      <c r="C19" s="337" t="s">
        <v>182</v>
      </c>
      <c r="D19" s="338">
        <v>94</v>
      </c>
      <c r="E19" s="338">
        <v>8</v>
      </c>
      <c r="F19" s="338">
        <v>4</v>
      </c>
      <c r="G19" s="338">
        <v>2</v>
      </c>
      <c r="H19" s="338">
        <v>10</v>
      </c>
      <c r="I19" s="338" t="s">
        <v>102</v>
      </c>
      <c r="J19" s="338" t="s">
        <v>102</v>
      </c>
      <c r="K19" s="338" t="s">
        <v>102</v>
      </c>
      <c r="L19" s="338">
        <v>1</v>
      </c>
      <c r="M19" s="339">
        <v>5</v>
      </c>
      <c r="N19" s="303"/>
      <c r="O19" s="303"/>
      <c r="P19" s="303"/>
      <c r="Q19" s="303"/>
      <c r="R19" s="303"/>
      <c r="S19" s="303"/>
      <c r="T19" s="303"/>
      <c r="U19" s="303"/>
      <c r="V19" s="303"/>
    </row>
    <row r="20" s="7" customFormat="1" ht="23.25" customHeight="1" spans="1:22">
      <c r="A20" s="280"/>
      <c r="B20" s="281"/>
      <c r="C20" s="337" t="s">
        <v>183</v>
      </c>
      <c r="D20" s="338">
        <v>95</v>
      </c>
      <c r="E20" s="338">
        <v>5</v>
      </c>
      <c r="F20" s="338">
        <v>14</v>
      </c>
      <c r="G20" s="338">
        <v>8</v>
      </c>
      <c r="H20" s="338">
        <v>8</v>
      </c>
      <c r="I20" s="341" t="s">
        <v>102</v>
      </c>
      <c r="J20" s="341" t="s">
        <v>102</v>
      </c>
      <c r="K20" s="341" t="s">
        <v>102</v>
      </c>
      <c r="L20" s="338">
        <v>3</v>
      </c>
      <c r="M20" s="339">
        <v>4</v>
      </c>
      <c r="N20" s="303"/>
      <c r="O20" s="303"/>
      <c r="P20" s="303"/>
      <c r="Q20" s="303"/>
      <c r="R20" s="303"/>
      <c r="S20" s="303"/>
      <c r="T20" s="303"/>
      <c r="U20" s="303"/>
      <c r="V20" s="303"/>
    </row>
    <row r="21" s="7" customFormat="1" ht="23.25" customHeight="1" spans="1:22">
      <c r="A21" s="275" t="s">
        <v>40</v>
      </c>
      <c r="B21" s="276" t="s">
        <v>41</v>
      </c>
      <c r="C21" s="334" t="s">
        <v>181</v>
      </c>
      <c r="D21" s="335">
        <v>142</v>
      </c>
      <c r="E21" s="335">
        <v>1</v>
      </c>
      <c r="F21" s="335">
        <v>6</v>
      </c>
      <c r="G21" s="335">
        <v>9</v>
      </c>
      <c r="H21" s="335">
        <v>14</v>
      </c>
      <c r="I21" s="335" t="s">
        <v>102</v>
      </c>
      <c r="J21" s="335" t="s">
        <v>102</v>
      </c>
      <c r="K21" s="335" t="s">
        <v>102</v>
      </c>
      <c r="L21" s="335">
        <v>8</v>
      </c>
      <c r="M21" s="336">
        <v>5</v>
      </c>
      <c r="N21" s="303"/>
      <c r="O21" s="303"/>
      <c r="P21" s="303"/>
      <c r="Q21" s="303"/>
      <c r="R21" s="303"/>
      <c r="S21" s="303"/>
      <c r="T21" s="303"/>
      <c r="U21" s="303"/>
      <c r="V21" s="303"/>
    </row>
    <row r="22" s="7" customFormat="1" ht="23.25" customHeight="1" spans="1:22">
      <c r="A22" s="280"/>
      <c r="B22" s="281"/>
      <c r="C22" s="337" t="s">
        <v>182</v>
      </c>
      <c r="D22" s="338">
        <v>68</v>
      </c>
      <c r="E22" s="338">
        <v>1</v>
      </c>
      <c r="F22" s="338">
        <v>1</v>
      </c>
      <c r="G22" s="338">
        <v>5</v>
      </c>
      <c r="H22" s="338">
        <v>5</v>
      </c>
      <c r="I22" s="338" t="s">
        <v>102</v>
      </c>
      <c r="J22" s="338" t="s">
        <v>102</v>
      </c>
      <c r="K22" s="338" t="s">
        <v>102</v>
      </c>
      <c r="L22" s="338">
        <v>3</v>
      </c>
      <c r="M22" s="339">
        <v>2</v>
      </c>
      <c r="N22" s="303"/>
      <c r="O22" s="303"/>
      <c r="P22" s="303"/>
      <c r="Q22" s="303"/>
      <c r="R22" s="303"/>
      <c r="S22" s="303"/>
      <c r="T22" s="303"/>
      <c r="U22" s="303"/>
      <c r="V22" s="303"/>
    </row>
    <row r="23" s="7" customFormat="1" ht="23.25" customHeight="1" spans="1:22">
      <c r="A23" s="285"/>
      <c r="B23" s="286"/>
      <c r="C23" s="340" t="s">
        <v>183</v>
      </c>
      <c r="D23" s="341">
        <v>74</v>
      </c>
      <c r="E23" s="341" t="s">
        <v>102</v>
      </c>
      <c r="F23" s="341">
        <v>5</v>
      </c>
      <c r="G23" s="341">
        <v>4</v>
      </c>
      <c r="H23" s="341">
        <v>9</v>
      </c>
      <c r="I23" s="341" t="s">
        <v>102</v>
      </c>
      <c r="J23" s="341" t="s">
        <v>102</v>
      </c>
      <c r="K23" s="341" t="s">
        <v>102</v>
      </c>
      <c r="L23" s="341">
        <v>5</v>
      </c>
      <c r="M23" s="342">
        <v>3</v>
      </c>
      <c r="N23" s="303"/>
      <c r="O23" s="303"/>
      <c r="P23" s="303"/>
      <c r="Q23" s="303"/>
      <c r="R23" s="303"/>
      <c r="S23" s="303"/>
      <c r="T23" s="303"/>
      <c r="U23" s="303"/>
      <c r="V23" s="303"/>
    </row>
    <row r="24" s="7" customFormat="1" ht="23.25" customHeight="1" spans="1:22">
      <c r="A24" s="280" t="s">
        <v>42</v>
      </c>
      <c r="B24" s="281" t="s">
        <v>43</v>
      </c>
      <c r="C24" s="337" t="s">
        <v>181</v>
      </c>
      <c r="D24" s="338">
        <v>60</v>
      </c>
      <c r="E24" s="338">
        <v>1</v>
      </c>
      <c r="F24" s="338">
        <v>1</v>
      </c>
      <c r="G24" s="338">
        <v>2</v>
      </c>
      <c r="H24" s="338">
        <v>6</v>
      </c>
      <c r="I24" s="335" t="s">
        <v>102</v>
      </c>
      <c r="J24" s="335" t="s">
        <v>102</v>
      </c>
      <c r="K24" s="335" t="s">
        <v>102</v>
      </c>
      <c r="L24" s="338">
        <v>4</v>
      </c>
      <c r="M24" s="339">
        <v>1</v>
      </c>
      <c r="N24" s="303"/>
      <c r="O24" s="303"/>
      <c r="P24" s="303"/>
      <c r="Q24" s="303"/>
      <c r="R24" s="303"/>
      <c r="S24" s="303"/>
      <c r="T24" s="303"/>
      <c r="U24" s="303"/>
      <c r="V24" s="303"/>
    </row>
    <row r="25" s="7" customFormat="1" ht="23.25" customHeight="1" spans="1:22">
      <c r="A25" s="280"/>
      <c r="B25" s="281"/>
      <c r="C25" s="337" t="s">
        <v>182</v>
      </c>
      <c r="D25" s="338">
        <v>52</v>
      </c>
      <c r="E25" s="338">
        <v>1</v>
      </c>
      <c r="F25" s="338" t="s">
        <v>102</v>
      </c>
      <c r="G25" s="338">
        <v>2</v>
      </c>
      <c r="H25" s="338">
        <v>5</v>
      </c>
      <c r="I25" s="338" t="s">
        <v>102</v>
      </c>
      <c r="J25" s="338" t="s">
        <v>102</v>
      </c>
      <c r="K25" s="338" t="s">
        <v>102</v>
      </c>
      <c r="L25" s="338">
        <v>4</v>
      </c>
      <c r="M25" s="339">
        <v>1</v>
      </c>
      <c r="N25" s="303"/>
      <c r="O25" s="303"/>
      <c r="P25" s="303"/>
      <c r="Q25" s="303"/>
      <c r="R25" s="303"/>
      <c r="S25" s="303"/>
      <c r="T25" s="303"/>
      <c r="U25" s="303"/>
      <c r="V25" s="303"/>
    </row>
    <row r="26" s="7" customFormat="1" ht="23.25" customHeight="1" spans="1:22">
      <c r="A26" s="280"/>
      <c r="B26" s="281"/>
      <c r="C26" s="337" t="s">
        <v>183</v>
      </c>
      <c r="D26" s="338">
        <v>8</v>
      </c>
      <c r="E26" s="338" t="s">
        <v>102</v>
      </c>
      <c r="F26" s="338">
        <v>1</v>
      </c>
      <c r="G26" s="338" t="s">
        <v>102</v>
      </c>
      <c r="H26" s="338">
        <v>1</v>
      </c>
      <c r="I26" s="341" t="s">
        <v>102</v>
      </c>
      <c r="J26" s="341" t="s">
        <v>102</v>
      </c>
      <c r="K26" s="341" t="s">
        <v>102</v>
      </c>
      <c r="L26" s="338" t="s">
        <v>102</v>
      </c>
      <c r="M26" s="339" t="s">
        <v>102</v>
      </c>
      <c r="N26" s="303"/>
      <c r="O26" s="303"/>
      <c r="P26" s="303"/>
      <c r="Q26" s="303"/>
      <c r="R26" s="303"/>
      <c r="S26" s="303"/>
      <c r="T26" s="303"/>
      <c r="U26" s="303"/>
      <c r="V26" s="303"/>
    </row>
    <row r="27" s="7" customFormat="1" ht="23.25" customHeight="1" spans="1:22">
      <c r="A27" s="275" t="s">
        <v>44</v>
      </c>
      <c r="B27" s="276" t="s">
        <v>185</v>
      </c>
      <c r="C27" s="334" t="s">
        <v>181</v>
      </c>
      <c r="D27" s="335">
        <v>292</v>
      </c>
      <c r="E27" s="335">
        <v>4</v>
      </c>
      <c r="F27" s="335">
        <v>17</v>
      </c>
      <c r="G27" s="335">
        <v>7</v>
      </c>
      <c r="H27" s="335">
        <v>45</v>
      </c>
      <c r="I27" s="335" t="s">
        <v>102</v>
      </c>
      <c r="J27" s="335">
        <v>4</v>
      </c>
      <c r="K27" s="335" t="s">
        <v>102</v>
      </c>
      <c r="L27" s="335">
        <v>14</v>
      </c>
      <c r="M27" s="336">
        <v>13</v>
      </c>
      <c r="N27" s="303"/>
      <c r="O27" s="303"/>
      <c r="P27" s="303"/>
      <c r="Q27" s="303"/>
      <c r="R27" s="303"/>
      <c r="S27" s="303"/>
      <c r="T27" s="303"/>
      <c r="U27" s="303"/>
      <c r="V27" s="303"/>
    </row>
    <row r="28" s="7" customFormat="1" ht="23.25" customHeight="1" spans="1:22">
      <c r="A28" s="280"/>
      <c r="B28" s="281"/>
      <c r="C28" s="337" t="s">
        <v>182</v>
      </c>
      <c r="D28" s="338">
        <v>182</v>
      </c>
      <c r="E28" s="338">
        <v>3</v>
      </c>
      <c r="F28" s="338">
        <v>10</v>
      </c>
      <c r="G28" s="338">
        <v>7</v>
      </c>
      <c r="H28" s="338">
        <v>31</v>
      </c>
      <c r="I28" s="338" t="s">
        <v>102</v>
      </c>
      <c r="J28" s="338">
        <v>4</v>
      </c>
      <c r="K28" s="338" t="s">
        <v>102</v>
      </c>
      <c r="L28" s="338">
        <v>10</v>
      </c>
      <c r="M28" s="339">
        <v>7</v>
      </c>
      <c r="N28" s="303"/>
      <c r="O28" s="303"/>
      <c r="P28" s="303"/>
      <c r="Q28" s="303"/>
      <c r="R28" s="303"/>
      <c r="S28" s="303"/>
      <c r="T28" s="303"/>
      <c r="U28" s="303"/>
      <c r="V28" s="303"/>
    </row>
    <row r="29" s="7" customFormat="1" ht="23.25" customHeight="1" spans="1:22">
      <c r="A29" s="285"/>
      <c r="B29" s="286"/>
      <c r="C29" s="340" t="s">
        <v>183</v>
      </c>
      <c r="D29" s="341">
        <v>110</v>
      </c>
      <c r="E29" s="341">
        <v>1</v>
      </c>
      <c r="F29" s="341">
        <v>7</v>
      </c>
      <c r="G29" s="341" t="s">
        <v>102</v>
      </c>
      <c r="H29" s="341">
        <v>14</v>
      </c>
      <c r="I29" s="341" t="s">
        <v>102</v>
      </c>
      <c r="J29" s="341" t="s">
        <v>102</v>
      </c>
      <c r="K29" s="341" t="s">
        <v>102</v>
      </c>
      <c r="L29" s="341">
        <v>4</v>
      </c>
      <c r="M29" s="342">
        <v>6</v>
      </c>
      <c r="N29" s="303"/>
      <c r="O29" s="303"/>
      <c r="P29" s="303"/>
      <c r="Q29" s="303"/>
      <c r="R29" s="303"/>
      <c r="S29" s="303"/>
      <c r="T29" s="303"/>
      <c r="U29" s="303"/>
      <c r="V29" s="303"/>
    </row>
    <row r="30" s="7" customFormat="1" ht="23.25" customHeight="1" spans="1:22">
      <c r="A30" s="280" t="s">
        <v>46</v>
      </c>
      <c r="B30" s="281" t="s">
        <v>186</v>
      </c>
      <c r="C30" s="337" t="s">
        <v>181</v>
      </c>
      <c r="D30" s="338">
        <v>413</v>
      </c>
      <c r="E30" s="338">
        <v>11</v>
      </c>
      <c r="F30" s="338">
        <v>16</v>
      </c>
      <c r="G30" s="338">
        <v>24</v>
      </c>
      <c r="H30" s="338">
        <v>35</v>
      </c>
      <c r="I30" s="335" t="s">
        <v>102</v>
      </c>
      <c r="J30" s="338">
        <v>2</v>
      </c>
      <c r="K30" s="335" t="s">
        <v>102</v>
      </c>
      <c r="L30" s="338">
        <v>15</v>
      </c>
      <c r="M30" s="339">
        <v>14</v>
      </c>
      <c r="N30" s="303"/>
      <c r="O30" s="303"/>
      <c r="P30" s="303"/>
      <c r="Q30" s="303"/>
      <c r="R30" s="303"/>
      <c r="S30" s="303"/>
      <c r="T30" s="303"/>
      <c r="U30" s="303"/>
      <c r="V30" s="303"/>
    </row>
    <row r="31" s="7" customFormat="1" ht="23.25" customHeight="1" spans="1:22">
      <c r="A31" s="280"/>
      <c r="B31" s="281"/>
      <c r="C31" s="337" t="s">
        <v>182</v>
      </c>
      <c r="D31" s="338">
        <v>223</v>
      </c>
      <c r="E31" s="338">
        <v>5</v>
      </c>
      <c r="F31" s="338">
        <v>7</v>
      </c>
      <c r="G31" s="338">
        <v>11</v>
      </c>
      <c r="H31" s="338">
        <v>24</v>
      </c>
      <c r="I31" s="338" t="s">
        <v>102</v>
      </c>
      <c r="J31" s="338">
        <v>2</v>
      </c>
      <c r="K31" s="338" t="s">
        <v>102</v>
      </c>
      <c r="L31" s="338">
        <v>9</v>
      </c>
      <c r="M31" s="339">
        <v>8</v>
      </c>
      <c r="N31" s="303"/>
      <c r="O31" s="303"/>
      <c r="P31" s="303"/>
      <c r="Q31" s="303"/>
      <c r="R31" s="303"/>
      <c r="S31" s="303"/>
      <c r="T31" s="303"/>
      <c r="U31" s="303"/>
      <c r="V31" s="303"/>
    </row>
    <row r="32" s="7" customFormat="1" ht="23.25" customHeight="1" spans="1:22">
      <c r="A32" s="280"/>
      <c r="B32" s="281"/>
      <c r="C32" s="337" t="s">
        <v>183</v>
      </c>
      <c r="D32" s="338">
        <v>190</v>
      </c>
      <c r="E32" s="338">
        <v>6</v>
      </c>
      <c r="F32" s="338">
        <v>9</v>
      </c>
      <c r="G32" s="338">
        <v>13</v>
      </c>
      <c r="H32" s="338">
        <v>11</v>
      </c>
      <c r="I32" s="341" t="s">
        <v>102</v>
      </c>
      <c r="J32" s="341" t="s">
        <v>102</v>
      </c>
      <c r="K32" s="341" t="s">
        <v>102</v>
      </c>
      <c r="L32" s="338">
        <v>6</v>
      </c>
      <c r="M32" s="339">
        <v>6</v>
      </c>
      <c r="N32" s="303"/>
      <c r="O32" s="303"/>
      <c r="P32" s="303"/>
      <c r="Q32" s="303"/>
      <c r="R32" s="303"/>
      <c r="S32" s="303"/>
      <c r="T32" s="303"/>
      <c r="U32" s="303"/>
      <c r="V32" s="303"/>
    </row>
    <row r="33" ht="23.25" customHeight="1" spans="1:28">
      <c r="A33" s="275" t="s">
        <v>48</v>
      </c>
      <c r="B33" s="276" t="s">
        <v>49</v>
      </c>
      <c r="C33" s="334" t="s">
        <v>181</v>
      </c>
      <c r="D33" s="335">
        <v>614</v>
      </c>
      <c r="E33" s="335">
        <v>6</v>
      </c>
      <c r="F33" s="335">
        <v>42</v>
      </c>
      <c r="G33" s="335">
        <v>24</v>
      </c>
      <c r="H33" s="335">
        <v>120</v>
      </c>
      <c r="I33" s="335" t="s">
        <v>102</v>
      </c>
      <c r="J33" s="335">
        <v>4</v>
      </c>
      <c r="K33" s="335">
        <v>1</v>
      </c>
      <c r="L33" s="335">
        <v>40</v>
      </c>
      <c r="M33" s="336">
        <v>26</v>
      </c>
      <c r="Z33" s="7"/>
      <c r="AA33" s="7"/>
      <c r="AB33" s="7"/>
    </row>
    <row r="34" ht="23.25" customHeight="1" spans="1:28">
      <c r="A34" s="280"/>
      <c r="B34" s="281"/>
      <c r="C34" s="337" t="s">
        <v>182</v>
      </c>
      <c r="D34" s="338">
        <v>316</v>
      </c>
      <c r="E34" s="338">
        <v>4</v>
      </c>
      <c r="F34" s="338">
        <v>20</v>
      </c>
      <c r="G34" s="338">
        <v>13</v>
      </c>
      <c r="H34" s="338">
        <v>58</v>
      </c>
      <c r="I34" s="338" t="s">
        <v>102</v>
      </c>
      <c r="J34" s="338">
        <v>2</v>
      </c>
      <c r="K34" s="338" t="s">
        <v>102</v>
      </c>
      <c r="L34" s="338">
        <v>20</v>
      </c>
      <c r="M34" s="339">
        <v>13</v>
      </c>
      <c r="Z34" s="7"/>
      <c r="AA34" s="7"/>
      <c r="AB34" s="7"/>
    </row>
    <row r="35" ht="23.25" customHeight="1" spans="1:28">
      <c r="A35" s="285"/>
      <c r="B35" s="286"/>
      <c r="C35" s="340" t="s">
        <v>183</v>
      </c>
      <c r="D35" s="341">
        <v>298</v>
      </c>
      <c r="E35" s="341">
        <v>2</v>
      </c>
      <c r="F35" s="341">
        <v>22</v>
      </c>
      <c r="G35" s="341">
        <v>11</v>
      </c>
      <c r="H35" s="341">
        <v>62</v>
      </c>
      <c r="I35" s="341" t="s">
        <v>102</v>
      </c>
      <c r="J35" s="341">
        <v>2</v>
      </c>
      <c r="K35" s="341">
        <v>1</v>
      </c>
      <c r="L35" s="341">
        <v>20</v>
      </c>
      <c r="M35" s="342">
        <v>13</v>
      </c>
      <c r="Z35" s="7"/>
      <c r="AA35" s="7"/>
      <c r="AB35" s="7"/>
    </row>
    <row r="36" ht="23.25" customHeight="1" spans="1:28">
      <c r="A36" s="280" t="s">
        <v>50</v>
      </c>
      <c r="B36" s="281" t="s">
        <v>51</v>
      </c>
      <c r="C36" s="337" t="s">
        <v>181</v>
      </c>
      <c r="D36" s="338">
        <v>1121</v>
      </c>
      <c r="E36" s="338">
        <v>19</v>
      </c>
      <c r="F36" s="338">
        <v>57</v>
      </c>
      <c r="G36" s="338">
        <v>88</v>
      </c>
      <c r="H36" s="338">
        <v>120</v>
      </c>
      <c r="I36" s="335" t="s">
        <v>102</v>
      </c>
      <c r="J36" s="338">
        <v>8</v>
      </c>
      <c r="K36" s="335" t="s">
        <v>102</v>
      </c>
      <c r="L36" s="338">
        <v>50</v>
      </c>
      <c r="M36" s="339">
        <v>35</v>
      </c>
      <c r="Z36" s="7"/>
      <c r="AA36" s="7"/>
      <c r="AB36" s="7"/>
    </row>
    <row r="37" ht="23.25" customHeight="1" spans="1:28">
      <c r="A37" s="280"/>
      <c r="B37" s="281"/>
      <c r="C37" s="337" t="s">
        <v>182</v>
      </c>
      <c r="D37" s="338">
        <v>11</v>
      </c>
      <c r="E37" s="338" t="s">
        <v>102</v>
      </c>
      <c r="F37" s="338">
        <v>1</v>
      </c>
      <c r="G37" s="338" t="s">
        <v>102</v>
      </c>
      <c r="H37" s="338" t="s">
        <v>102</v>
      </c>
      <c r="I37" s="338" t="s">
        <v>102</v>
      </c>
      <c r="J37" s="338" t="s">
        <v>102</v>
      </c>
      <c r="K37" s="338" t="s">
        <v>102</v>
      </c>
      <c r="L37" s="338" t="s">
        <v>102</v>
      </c>
      <c r="M37" s="339" t="s">
        <v>102</v>
      </c>
      <c r="Z37" s="7"/>
      <c r="AA37" s="7"/>
      <c r="AB37" s="7"/>
    </row>
    <row r="38" ht="23.25" customHeight="1" spans="1:28">
      <c r="A38" s="280"/>
      <c r="B38" s="281"/>
      <c r="C38" s="337" t="s">
        <v>183</v>
      </c>
      <c r="D38" s="338">
        <v>1110</v>
      </c>
      <c r="E38" s="338">
        <v>19</v>
      </c>
      <c r="F38" s="338">
        <v>56</v>
      </c>
      <c r="G38" s="338">
        <v>88</v>
      </c>
      <c r="H38" s="338">
        <v>120</v>
      </c>
      <c r="I38" s="341" t="s">
        <v>102</v>
      </c>
      <c r="J38" s="338">
        <v>8</v>
      </c>
      <c r="K38" s="341" t="s">
        <v>102</v>
      </c>
      <c r="L38" s="338">
        <v>50</v>
      </c>
      <c r="M38" s="339">
        <v>35</v>
      </c>
      <c r="Z38" s="7"/>
      <c r="AA38" s="7"/>
      <c r="AB38" s="7"/>
    </row>
    <row r="39" ht="23.25" customHeight="1" spans="1:28">
      <c r="A39" s="275" t="s">
        <v>52</v>
      </c>
      <c r="B39" s="276" t="s">
        <v>53</v>
      </c>
      <c r="C39" s="334" t="s">
        <v>181</v>
      </c>
      <c r="D39" s="335">
        <v>18</v>
      </c>
      <c r="E39" s="335" t="s">
        <v>102</v>
      </c>
      <c r="F39" s="335">
        <v>1</v>
      </c>
      <c r="G39" s="335">
        <v>1</v>
      </c>
      <c r="H39" s="335">
        <v>1</v>
      </c>
      <c r="I39" s="335" t="s">
        <v>102</v>
      </c>
      <c r="J39" s="335" t="s">
        <v>102</v>
      </c>
      <c r="K39" s="335" t="s">
        <v>102</v>
      </c>
      <c r="L39" s="335">
        <v>2</v>
      </c>
      <c r="M39" s="336">
        <v>1</v>
      </c>
      <c r="Z39" s="7"/>
      <c r="AA39" s="7"/>
      <c r="AB39" s="7"/>
    </row>
    <row r="40" ht="23.25" customHeight="1" spans="1:28">
      <c r="A40" s="285"/>
      <c r="B40" s="286"/>
      <c r="C40" s="340" t="s">
        <v>183</v>
      </c>
      <c r="D40" s="341">
        <v>18</v>
      </c>
      <c r="E40" s="341" t="s">
        <v>102</v>
      </c>
      <c r="F40" s="341">
        <v>1</v>
      </c>
      <c r="G40" s="341">
        <v>1</v>
      </c>
      <c r="H40" s="341">
        <v>1</v>
      </c>
      <c r="I40" s="341" t="s">
        <v>102</v>
      </c>
      <c r="J40" s="341" t="s">
        <v>102</v>
      </c>
      <c r="K40" s="341" t="s">
        <v>102</v>
      </c>
      <c r="L40" s="341">
        <v>2</v>
      </c>
      <c r="M40" s="342">
        <v>1</v>
      </c>
      <c r="Z40" s="7"/>
      <c r="AA40" s="7"/>
      <c r="AB40" s="7"/>
    </row>
    <row r="41" ht="11.25" customHeight="1" spans="1:28">
      <c r="A41" s="252"/>
      <c r="B41" s="343"/>
      <c r="D41" s="344"/>
      <c r="E41" s="344"/>
      <c r="F41" s="344"/>
      <c r="G41" s="344"/>
      <c r="H41" s="344"/>
      <c r="I41" s="344"/>
      <c r="J41" s="344"/>
      <c r="K41" s="344"/>
      <c r="L41" s="344"/>
      <c r="M41" s="344"/>
      <c r="Z41" s="7"/>
      <c r="AA41" s="7"/>
      <c r="AB41" s="7"/>
    </row>
    <row r="42" ht="50.25" customHeight="1" spans="1:28">
      <c r="A42" s="254" t="s">
        <v>187</v>
      </c>
      <c r="B42" s="254"/>
      <c r="C42" s="254"/>
      <c r="D42" s="254"/>
      <c r="E42" s="254"/>
      <c r="F42" s="254"/>
      <c r="G42" s="254"/>
      <c r="H42" s="254"/>
      <c r="I42" s="254"/>
      <c r="J42" s="254"/>
      <c r="K42" s="254"/>
      <c r="L42" s="254"/>
      <c r="M42" s="254"/>
      <c r="Z42" s="7"/>
      <c r="AA42" s="7"/>
      <c r="AB42" s="7"/>
    </row>
    <row r="43" ht="14.25" customHeight="1" spans="1:28">
      <c r="A43" s="304"/>
      <c r="B43" s="345"/>
      <c r="C43" s="304"/>
      <c r="D43" s="346"/>
      <c r="E43" s="346"/>
      <c r="F43" s="346"/>
      <c r="G43" s="346"/>
      <c r="H43" s="346"/>
      <c r="I43" s="346"/>
      <c r="J43" s="346"/>
      <c r="K43" s="346"/>
      <c r="L43" s="346"/>
      <c r="M43" s="346"/>
      <c r="Z43" s="7"/>
      <c r="AA43" s="7"/>
      <c r="AB43" s="7"/>
    </row>
    <row r="44" ht="23.25" customHeight="1" spans="1:28">
      <c r="A44" s="255" t="s">
        <v>26</v>
      </c>
      <c r="B44" s="306" t="s">
        <v>27</v>
      </c>
      <c r="C44" s="307" t="s">
        <v>28</v>
      </c>
      <c r="D44" s="308" t="s">
        <v>177</v>
      </c>
      <c r="E44" s="258" t="s">
        <v>178</v>
      </c>
      <c r="F44" s="290"/>
      <c r="G44" s="290"/>
      <c r="H44" s="290"/>
      <c r="I44" s="290"/>
      <c r="J44" s="290"/>
      <c r="K44" s="290"/>
      <c r="L44" s="290"/>
      <c r="M44" s="290"/>
      <c r="Z44" s="7"/>
      <c r="AA44" s="7"/>
      <c r="AB44" s="7"/>
    </row>
    <row r="45" ht="23.25" customHeight="1" spans="1:28">
      <c r="A45" s="259"/>
      <c r="B45" s="311"/>
      <c r="C45" s="291"/>
      <c r="D45" s="312"/>
      <c r="E45" s="313" t="s">
        <v>179</v>
      </c>
      <c r="F45" s="314" t="s">
        <v>93</v>
      </c>
      <c r="G45" s="314" t="s">
        <v>94</v>
      </c>
      <c r="H45" s="314" t="s">
        <v>95</v>
      </c>
      <c r="I45" s="262" t="s">
        <v>96</v>
      </c>
      <c r="J45" s="263"/>
      <c r="K45" s="347"/>
      <c r="L45" s="314" t="s">
        <v>97</v>
      </c>
      <c r="M45" s="318" t="s">
        <v>128</v>
      </c>
      <c r="Z45" s="7"/>
      <c r="AA45" s="7"/>
      <c r="AB45" s="7"/>
    </row>
    <row r="46" ht="23.25" customHeight="1" spans="1:28">
      <c r="A46" s="265"/>
      <c r="B46" s="320"/>
      <c r="C46" s="293"/>
      <c r="D46" s="321"/>
      <c r="E46" s="321"/>
      <c r="F46" s="322"/>
      <c r="G46" s="322"/>
      <c r="H46" s="322"/>
      <c r="I46" s="323" t="s">
        <v>180</v>
      </c>
      <c r="J46" s="323" t="s">
        <v>96</v>
      </c>
      <c r="K46" s="323" t="s">
        <v>132</v>
      </c>
      <c r="L46" s="322"/>
      <c r="M46" s="324"/>
      <c r="Z46" s="7"/>
      <c r="AA46" s="7"/>
      <c r="AB46" s="7"/>
    </row>
    <row r="47" ht="23.25" customHeight="1" spans="1:28">
      <c r="A47" s="280" t="s">
        <v>55</v>
      </c>
      <c r="B47" s="281" t="s">
        <v>56</v>
      </c>
      <c r="C47" s="282" t="s">
        <v>181</v>
      </c>
      <c r="D47" s="278">
        <v>14</v>
      </c>
      <c r="E47" s="278" t="s">
        <v>102</v>
      </c>
      <c r="F47" s="278">
        <v>1</v>
      </c>
      <c r="G47" s="278">
        <v>3</v>
      </c>
      <c r="H47" s="278">
        <v>2</v>
      </c>
      <c r="I47" s="278" t="s">
        <v>102</v>
      </c>
      <c r="J47" s="278" t="s">
        <v>102</v>
      </c>
      <c r="K47" s="278" t="s">
        <v>102</v>
      </c>
      <c r="L47" s="278" t="s">
        <v>102</v>
      </c>
      <c r="M47" s="279">
        <v>1</v>
      </c>
      <c r="Z47" s="7"/>
      <c r="AA47" s="7"/>
      <c r="AB47" s="7"/>
    </row>
    <row r="48" ht="23.25" customHeight="1" spans="1:28">
      <c r="A48" s="280"/>
      <c r="B48" s="281"/>
      <c r="C48" s="282" t="s">
        <v>183</v>
      </c>
      <c r="D48" s="283">
        <v>14</v>
      </c>
      <c r="E48" s="283" t="s">
        <v>102</v>
      </c>
      <c r="F48" s="283">
        <v>1</v>
      </c>
      <c r="G48" s="283">
        <v>3</v>
      </c>
      <c r="H48" s="283">
        <v>2</v>
      </c>
      <c r="I48" s="283" t="s">
        <v>102</v>
      </c>
      <c r="J48" s="283" t="s">
        <v>102</v>
      </c>
      <c r="K48" s="283" t="s">
        <v>102</v>
      </c>
      <c r="L48" s="283" t="s">
        <v>102</v>
      </c>
      <c r="M48" s="284">
        <v>1</v>
      </c>
      <c r="Z48" s="7"/>
      <c r="AA48" s="7"/>
      <c r="AB48" s="7"/>
    </row>
    <row r="49" ht="23.25" customHeight="1" spans="1:28">
      <c r="A49" s="275" t="s">
        <v>57</v>
      </c>
      <c r="B49" s="276" t="s">
        <v>188</v>
      </c>
      <c r="C49" s="277" t="s">
        <v>181</v>
      </c>
      <c r="D49" s="278">
        <v>528</v>
      </c>
      <c r="E49" s="278">
        <v>14</v>
      </c>
      <c r="F49" s="278">
        <v>32</v>
      </c>
      <c r="G49" s="278">
        <v>38</v>
      </c>
      <c r="H49" s="278">
        <v>102</v>
      </c>
      <c r="I49" s="278" t="s">
        <v>102</v>
      </c>
      <c r="J49" s="278">
        <v>3</v>
      </c>
      <c r="K49" s="278" t="s">
        <v>102</v>
      </c>
      <c r="L49" s="278">
        <v>21</v>
      </c>
      <c r="M49" s="279">
        <v>20</v>
      </c>
      <c r="Z49" s="7"/>
      <c r="AA49" s="7"/>
      <c r="AB49" s="7"/>
    </row>
    <row r="50" ht="23.25" customHeight="1" spans="1:28">
      <c r="A50" s="285"/>
      <c r="B50" s="286"/>
      <c r="C50" s="287" t="s">
        <v>183</v>
      </c>
      <c r="D50" s="288">
        <v>528</v>
      </c>
      <c r="E50" s="288">
        <v>14</v>
      </c>
      <c r="F50" s="288">
        <v>32</v>
      </c>
      <c r="G50" s="288">
        <v>38</v>
      </c>
      <c r="H50" s="288">
        <v>102</v>
      </c>
      <c r="I50" s="288" t="s">
        <v>102</v>
      </c>
      <c r="J50" s="288">
        <v>3</v>
      </c>
      <c r="K50" s="288" t="s">
        <v>102</v>
      </c>
      <c r="L50" s="288">
        <v>21</v>
      </c>
      <c r="M50" s="289">
        <v>20</v>
      </c>
      <c r="Z50" s="7"/>
      <c r="AA50" s="7"/>
      <c r="AB50" s="7"/>
    </row>
    <row r="51" ht="23.25" customHeight="1" spans="1:28">
      <c r="A51" s="280" t="s">
        <v>59</v>
      </c>
      <c r="B51" s="281" t="s">
        <v>189</v>
      </c>
      <c r="C51" s="282" t="s">
        <v>181</v>
      </c>
      <c r="D51" s="283">
        <v>279</v>
      </c>
      <c r="E51" s="283">
        <v>2</v>
      </c>
      <c r="F51" s="283">
        <v>19</v>
      </c>
      <c r="G51" s="283">
        <v>17</v>
      </c>
      <c r="H51" s="283">
        <v>52</v>
      </c>
      <c r="I51" s="278" t="s">
        <v>102</v>
      </c>
      <c r="J51" s="283">
        <v>1</v>
      </c>
      <c r="K51" s="278" t="s">
        <v>102</v>
      </c>
      <c r="L51" s="283">
        <v>10</v>
      </c>
      <c r="M51" s="284">
        <v>11</v>
      </c>
      <c r="Z51" s="7"/>
      <c r="AA51" s="7"/>
      <c r="AB51" s="7"/>
    </row>
    <row r="52" ht="23.25" customHeight="1" spans="1:28">
      <c r="A52" s="285"/>
      <c r="B52" s="286"/>
      <c r="C52" s="282" t="s">
        <v>183</v>
      </c>
      <c r="D52" s="283">
        <v>279</v>
      </c>
      <c r="E52" s="283">
        <v>2</v>
      </c>
      <c r="F52" s="283">
        <v>19</v>
      </c>
      <c r="G52" s="283">
        <v>17</v>
      </c>
      <c r="H52" s="283">
        <v>52</v>
      </c>
      <c r="I52" s="288" t="s">
        <v>102</v>
      </c>
      <c r="J52" s="283">
        <v>1</v>
      </c>
      <c r="K52" s="288" t="s">
        <v>102</v>
      </c>
      <c r="L52" s="283">
        <v>10</v>
      </c>
      <c r="M52" s="284">
        <v>11</v>
      </c>
      <c r="Z52" s="7"/>
      <c r="AA52" s="7"/>
      <c r="AB52" s="7"/>
    </row>
    <row r="53" ht="23.25" customHeight="1" spans="1:28">
      <c r="A53" s="275" t="s">
        <v>61</v>
      </c>
      <c r="B53" s="276" t="s">
        <v>190</v>
      </c>
      <c r="C53" s="277" t="s">
        <v>181</v>
      </c>
      <c r="D53" s="278">
        <v>108</v>
      </c>
      <c r="E53" s="278">
        <v>2</v>
      </c>
      <c r="F53" s="278">
        <v>6</v>
      </c>
      <c r="G53" s="278">
        <v>9</v>
      </c>
      <c r="H53" s="278">
        <v>12</v>
      </c>
      <c r="I53" s="278" t="s">
        <v>102</v>
      </c>
      <c r="J53" s="278">
        <v>1</v>
      </c>
      <c r="K53" s="278">
        <v>1</v>
      </c>
      <c r="L53" s="278">
        <v>5</v>
      </c>
      <c r="M53" s="279">
        <v>4</v>
      </c>
      <c r="Z53" s="7"/>
      <c r="AA53" s="7"/>
      <c r="AB53" s="7"/>
    </row>
    <row r="54" ht="23.25" customHeight="1" spans="1:28">
      <c r="A54" s="285"/>
      <c r="B54" s="286"/>
      <c r="C54" s="287" t="s">
        <v>183</v>
      </c>
      <c r="D54" s="288">
        <v>108</v>
      </c>
      <c r="E54" s="288">
        <v>2</v>
      </c>
      <c r="F54" s="288">
        <v>6</v>
      </c>
      <c r="G54" s="288">
        <v>9</v>
      </c>
      <c r="H54" s="288">
        <v>12</v>
      </c>
      <c r="I54" s="288" t="s">
        <v>102</v>
      </c>
      <c r="J54" s="288">
        <v>1</v>
      </c>
      <c r="K54" s="288">
        <v>1</v>
      </c>
      <c r="L54" s="288">
        <v>5</v>
      </c>
      <c r="M54" s="289">
        <v>4</v>
      </c>
      <c r="Z54" s="7"/>
      <c r="AA54" s="7"/>
      <c r="AB54" s="7"/>
    </row>
    <row r="55" ht="23.25" customHeight="1" spans="1:28">
      <c r="A55" s="275" t="s">
        <v>63</v>
      </c>
      <c r="B55" s="276" t="s">
        <v>64</v>
      </c>
      <c r="C55" s="282" t="s">
        <v>181</v>
      </c>
      <c r="D55" s="283">
        <v>900</v>
      </c>
      <c r="E55" s="283">
        <v>10</v>
      </c>
      <c r="F55" s="283">
        <v>53</v>
      </c>
      <c r="G55" s="283">
        <v>68</v>
      </c>
      <c r="H55" s="283">
        <v>119</v>
      </c>
      <c r="I55" s="278" t="s">
        <v>102</v>
      </c>
      <c r="J55" s="283">
        <v>12</v>
      </c>
      <c r="K55" s="278" t="s">
        <v>102</v>
      </c>
      <c r="L55" s="283">
        <v>24</v>
      </c>
      <c r="M55" s="284">
        <v>38</v>
      </c>
      <c r="Z55" s="7"/>
      <c r="AA55" s="7"/>
      <c r="AB55" s="7"/>
    </row>
    <row r="56" ht="23.25" customHeight="1" spans="1:28">
      <c r="A56" s="285"/>
      <c r="B56" s="286"/>
      <c r="C56" s="282" t="s">
        <v>182</v>
      </c>
      <c r="D56" s="283">
        <v>900</v>
      </c>
      <c r="E56" s="283">
        <v>10</v>
      </c>
      <c r="F56" s="283">
        <v>53</v>
      </c>
      <c r="G56" s="283">
        <v>68</v>
      </c>
      <c r="H56" s="283">
        <v>119</v>
      </c>
      <c r="I56" s="288" t="s">
        <v>102</v>
      </c>
      <c r="J56" s="283">
        <v>12</v>
      </c>
      <c r="K56" s="288" t="s">
        <v>102</v>
      </c>
      <c r="L56" s="283">
        <v>24</v>
      </c>
      <c r="M56" s="284">
        <v>38</v>
      </c>
      <c r="Z56" s="7"/>
      <c r="AA56" s="7"/>
      <c r="AB56" s="7"/>
    </row>
    <row r="57" ht="23.25" customHeight="1" spans="1:28">
      <c r="A57" s="275" t="s">
        <v>65</v>
      </c>
      <c r="B57" s="276" t="s">
        <v>66</v>
      </c>
      <c r="C57" s="277" t="s">
        <v>181</v>
      </c>
      <c r="D57" s="278">
        <v>174</v>
      </c>
      <c r="E57" s="278">
        <v>3</v>
      </c>
      <c r="F57" s="278">
        <v>7</v>
      </c>
      <c r="G57" s="278">
        <v>9</v>
      </c>
      <c r="H57" s="278">
        <v>14</v>
      </c>
      <c r="I57" s="278" t="s">
        <v>102</v>
      </c>
      <c r="J57" s="278">
        <v>2</v>
      </c>
      <c r="K57" s="278" t="s">
        <v>102</v>
      </c>
      <c r="L57" s="278">
        <v>3</v>
      </c>
      <c r="M57" s="279">
        <v>5</v>
      </c>
      <c r="Z57" s="7"/>
      <c r="AA57" s="7"/>
      <c r="AB57" s="7"/>
    </row>
    <row r="58" ht="23.25" customHeight="1" spans="1:28">
      <c r="A58" s="280"/>
      <c r="B58" s="281"/>
      <c r="C58" s="282" t="s">
        <v>182</v>
      </c>
      <c r="D58" s="283">
        <v>106</v>
      </c>
      <c r="E58" s="283">
        <v>3</v>
      </c>
      <c r="F58" s="283">
        <v>4</v>
      </c>
      <c r="G58" s="283">
        <v>4</v>
      </c>
      <c r="H58" s="283">
        <v>9</v>
      </c>
      <c r="I58" s="283" t="s">
        <v>102</v>
      </c>
      <c r="J58" s="283">
        <v>1</v>
      </c>
      <c r="K58" s="283" t="s">
        <v>102</v>
      </c>
      <c r="L58" s="283">
        <v>2</v>
      </c>
      <c r="M58" s="284">
        <v>1</v>
      </c>
      <c r="Z58" s="7"/>
      <c r="AA58" s="7"/>
      <c r="AB58" s="7"/>
    </row>
    <row r="59" ht="23.25" customHeight="1" spans="1:28">
      <c r="A59" s="285"/>
      <c r="B59" s="286"/>
      <c r="C59" s="287" t="s">
        <v>183</v>
      </c>
      <c r="D59" s="288">
        <v>68</v>
      </c>
      <c r="E59" s="288" t="s">
        <v>102</v>
      </c>
      <c r="F59" s="288">
        <v>3</v>
      </c>
      <c r="G59" s="288">
        <v>5</v>
      </c>
      <c r="H59" s="288">
        <v>5</v>
      </c>
      <c r="I59" s="288" t="s">
        <v>102</v>
      </c>
      <c r="J59" s="288">
        <v>1</v>
      </c>
      <c r="K59" s="288" t="s">
        <v>102</v>
      </c>
      <c r="L59" s="288">
        <v>1</v>
      </c>
      <c r="M59" s="289">
        <v>4</v>
      </c>
      <c r="Z59" s="7"/>
      <c r="AA59" s="7"/>
      <c r="AB59" s="7"/>
    </row>
    <row r="60" ht="23.25" customHeight="1" spans="1:28">
      <c r="A60" s="275" t="s">
        <v>67</v>
      </c>
      <c r="B60" s="276" t="s">
        <v>191</v>
      </c>
      <c r="C60" s="282" t="s">
        <v>181</v>
      </c>
      <c r="D60" s="283">
        <v>91</v>
      </c>
      <c r="E60" s="283">
        <v>2</v>
      </c>
      <c r="F60" s="283">
        <v>8</v>
      </c>
      <c r="G60" s="283">
        <v>2</v>
      </c>
      <c r="H60" s="283">
        <v>8</v>
      </c>
      <c r="I60" s="278" t="s">
        <v>102</v>
      </c>
      <c r="J60" s="283">
        <v>2</v>
      </c>
      <c r="K60" s="278" t="s">
        <v>102</v>
      </c>
      <c r="L60" s="283">
        <v>6</v>
      </c>
      <c r="M60" s="284">
        <v>7</v>
      </c>
      <c r="Z60" s="7"/>
      <c r="AA60" s="7"/>
      <c r="AB60" s="7"/>
    </row>
    <row r="61" ht="23.25" customHeight="1" spans="1:28">
      <c r="A61" s="280"/>
      <c r="B61" s="281"/>
      <c r="C61" s="282" t="s">
        <v>182</v>
      </c>
      <c r="D61" s="283">
        <v>65</v>
      </c>
      <c r="E61" s="283" t="s">
        <v>102</v>
      </c>
      <c r="F61" s="283">
        <v>3</v>
      </c>
      <c r="G61" s="283">
        <v>2</v>
      </c>
      <c r="H61" s="283">
        <v>5</v>
      </c>
      <c r="I61" s="283" t="s">
        <v>102</v>
      </c>
      <c r="J61" s="283">
        <v>2</v>
      </c>
      <c r="K61" s="283" t="s">
        <v>102</v>
      </c>
      <c r="L61" s="283">
        <v>4</v>
      </c>
      <c r="M61" s="284">
        <v>5</v>
      </c>
      <c r="Z61" s="7"/>
      <c r="AA61" s="7"/>
      <c r="AB61" s="7"/>
    </row>
    <row r="62" ht="23.25" customHeight="1" spans="1:28">
      <c r="A62" s="285"/>
      <c r="B62" s="286"/>
      <c r="C62" s="282" t="s">
        <v>183</v>
      </c>
      <c r="D62" s="283">
        <v>26</v>
      </c>
      <c r="E62" s="283">
        <v>2</v>
      </c>
      <c r="F62" s="283">
        <v>5</v>
      </c>
      <c r="G62" s="283" t="s">
        <v>102</v>
      </c>
      <c r="H62" s="283">
        <v>3</v>
      </c>
      <c r="I62" s="288" t="s">
        <v>102</v>
      </c>
      <c r="J62" s="288" t="s">
        <v>102</v>
      </c>
      <c r="K62" s="288" t="s">
        <v>102</v>
      </c>
      <c r="L62" s="283">
        <v>2</v>
      </c>
      <c r="M62" s="284">
        <v>2</v>
      </c>
      <c r="Z62" s="7"/>
      <c r="AA62" s="7"/>
      <c r="AB62" s="7"/>
    </row>
    <row r="63" ht="23.25" customHeight="1" spans="1:28">
      <c r="A63" s="275" t="s">
        <v>69</v>
      </c>
      <c r="B63" s="276" t="s">
        <v>70</v>
      </c>
      <c r="C63" s="277" t="s">
        <v>181</v>
      </c>
      <c r="D63" s="278">
        <v>104</v>
      </c>
      <c r="E63" s="278">
        <v>2</v>
      </c>
      <c r="F63" s="278">
        <v>7</v>
      </c>
      <c r="G63" s="278">
        <v>5</v>
      </c>
      <c r="H63" s="278">
        <v>11</v>
      </c>
      <c r="I63" s="278" t="s">
        <v>102</v>
      </c>
      <c r="J63" s="278">
        <v>1</v>
      </c>
      <c r="K63" s="278" t="s">
        <v>102</v>
      </c>
      <c r="L63" s="278">
        <v>4</v>
      </c>
      <c r="M63" s="279">
        <v>5</v>
      </c>
      <c r="Z63" s="7"/>
      <c r="AA63" s="7"/>
      <c r="AB63" s="7"/>
    </row>
    <row r="64" ht="23.25" customHeight="1" spans="1:28">
      <c r="A64" s="280"/>
      <c r="B64" s="281"/>
      <c r="C64" s="282" t="s">
        <v>182</v>
      </c>
      <c r="D64" s="283">
        <v>53</v>
      </c>
      <c r="E64" s="283">
        <v>1</v>
      </c>
      <c r="F64" s="283">
        <v>5</v>
      </c>
      <c r="G64" s="283">
        <v>1</v>
      </c>
      <c r="H64" s="283">
        <v>8</v>
      </c>
      <c r="I64" s="283" t="s">
        <v>102</v>
      </c>
      <c r="J64" s="283" t="s">
        <v>102</v>
      </c>
      <c r="K64" s="283" t="s">
        <v>102</v>
      </c>
      <c r="L64" s="283">
        <v>1</v>
      </c>
      <c r="M64" s="284">
        <v>2</v>
      </c>
      <c r="Z64" s="7"/>
      <c r="AA64" s="7"/>
      <c r="AB64" s="7"/>
    </row>
    <row r="65" ht="23.25" customHeight="1" spans="1:28">
      <c r="A65" s="285"/>
      <c r="B65" s="286"/>
      <c r="C65" s="287" t="s">
        <v>183</v>
      </c>
      <c r="D65" s="288">
        <v>51</v>
      </c>
      <c r="E65" s="288">
        <v>1</v>
      </c>
      <c r="F65" s="288">
        <v>2</v>
      </c>
      <c r="G65" s="288">
        <v>4</v>
      </c>
      <c r="H65" s="288">
        <v>3</v>
      </c>
      <c r="I65" s="288" t="s">
        <v>102</v>
      </c>
      <c r="J65" s="288">
        <v>1</v>
      </c>
      <c r="K65" s="288" t="s">
        <v>102</v>
      </c>
      <c r="L65" s="288">
        <v>3</v>
      </c>
      <c r="M65" s="289">
        <v>3</v>
      </c>
      <c r="Z65" s="7"/>
      <c r="AA65" s="7"/>
      <c r="AB65" s="7"/>
    </row>
    <row r="66" ht="23.25" customHeight="1" spans="1:28">
      <c r="A66" s="275" t="s">
        <v>71</v>
      </c>
      <c r="B66" s="276" t="s">
        <v>192</v>
      </c>
      <c r="C66" s="282" t="s">
        <v>181</v>
      </c>
      <c r="D66" s="283">
        <v>205</v>
      </c>
      <c r="E66" s="283">
        <v>9</v>
      </c>
      <c r="F66" s="283">
        <v>12</v>
      </c>
      <c r="G66" s="283">
        <v>6</v>
      </c>
      <c r="H66" s="283">
        <v>28</v>
      </c>
      <c r="I66" s="278" t="s">
        <v>102</v>
      </c>
      <c r="J66" s="278" t="s">
        <v>102</v>
      </c>
      <c r="K66" s="278" t="s">
        <v>102</v>
      </c>
      <c r="L66" s="283">
        <v>14</v>
      </c>
      <c r="M66" s="284">
        <v>14</v>
      </c>
      <c r="Z66" s="7"/>
      <c r="AA66" s="7"/>
      <c r="AB66" s="7"/>
    </row>
    <row r="67" ht="23.25" customHeight="1" spans="1:28">
      <c r="A67" s="280"/>
      <c r="B67" s="281"/>
      <c r="C67" s="282" t="s">
        <v>182</v>
      </c>
      <c r="D67" s="283">
        <v>41</v>
      </c>
      <c r="E67" s="283">
        <v>4</v>
      </c>
      <c r="F67" s="283">
        <v>2</v>
      </c>
      <c r="G67" s="283">
        <v>1</v>
      </c>
      <c r="H67" s="283">
        <v>6</v>
      </c>
      <c r="I67" s="283" t="s">
        <v>102</v>
      </c>
      <c r="J67" s="283" t="s">
        <v>102</v>
      </c>
      <c r="K67" s="283" t="s">
        <v>102</v>
      </c>
      <c r="L67" s="283">
        <v>6</v>
      </c>
      <c r="M67" s="284">
        <v>2</v>
      </c>
      <c r="Z67" s="7"/>
      <c r="AA67" s="7"/>
      <c r="AB67" s="7"/>
    </row>
    <row r="68" ht="23.25" customHeight="1" spans="1:28">
      <c r="A68" s="285"/>
      <c r="B68" s="286"/>
      <c r="C68" s="282" t="s">
        <v>183</v>
      </c>
      <c r="D68" s="283">
        <v>164</v>
      </c>
      <c r="E68" s="283">
        <v>5</v>
      </c>
      <c r="F68" s="283">
        <v>10</v>
      </c>
      <c r="G68" s="283">
        <v>5</v>
      </c>
      <c r="H68" s="283">
        <v>22</v>
      </c>
      <c r="I68" s="288" t="s">
        <v>102</v>
      </c>
      <c r="J68" s="288" t="s">
        <v>102</v>
      </c>
      <c r="K68" s="288" t="s">
        <v>102</v>
      </c>
      <c r="L68" s="283">
        <v>8</v>
      </c>
      <c r="M68" s="284">
        <v>12</v>
      </c>
      <c r="Z68" s="7"/>
      <c r="AA68" s="7"/>
      <c r="AB68" s="7"/>
    </row>
    <row r="69" ht="23.25" customHeight="1" spans="1:28">
      <c r="A69" s="275" t="s">
        <v>73</v>
      </c>
      <c r="B69" s="276" t="s">
        <v>193</v>
      </c>
      <c r="C69" s="277" t="s">
        <v>181</v>
      </c>
      <c r="D69" s="278">
        <v>164</v>
      </c>
      <c r="E69" s="278">
        <v>7</v>
      </c>
      <c r="F69" s="278">
        <v>5</v>
      </c>
      <c r="G69" s="278">
        <v>10</v>
      </c>
      <c r="H69" s="278">
        <v>17</v>
      </c>
      <c r="I69" s="278" t="s">
        <v>102</v>
      </c>
      <c r="J69" s="278">
        <v>3</v>
      </c>
      <c r="K69" s="278" t="s">
        <v>102</v>
      </c>
      <c r="L69" s="278">
        <v>10</v>
      </c>
      <c r="M69" s="279">
        <v>5</v>
      </c>
      <c r="Z69" s="7"/>
      <c r="AA69" s="7"/>
      <c r="AB69" s="7"/>
    </row>
    <row r="70" ht="23.25" customHeight="1" spans="1:28">
      <c r="A70" s="280"/>
      <c r="B70" s="281"/>
      <c r="C70" s="282" t="s">
        <v>182</v>
      </c>
      <c r="D70" s="283">
        <v>93</v>
      </c>
      <c r="E70" s="283">
        <v>5</v>
      </c>
      <c r="F70" s="283">
        <v>3</v>
      </c>
      <c r="G70" s="283">
        <v>5</v>
      </c>
      <c r="H70" s="283">
        <v>4</v>
      </c>
      <c r="I70" s="283" t="s">
        <v>102</v>
      </c>
      <c r="J70" s="283">
        <v>3</v>
      </c>
      <c r="K70" s="283" t="s">
        <v>102</v>
      </c>
      <c r="L70" s="283">
        <v>7</v>
      </c>
      <c r="M70" s="284">
        <v>4</v>
      </c>
      <c r="Z70" s="7"/>
      <c r="AA70" s="7"/>
      <c r="AB70" s="7"/>
    </row>
    <row r="71" ht="23.25" customHeight="1" spans="1:28">
      <c r="A71" s="285"/>
      <c r="B71" s="286"/>
      <c r="C71" s="287" t="s">
        <v>183</v>
      </c>
      <c r="D71" s="288">
        <v>71</v>
      </c>
      <c r="E71" s="288">
        <v>2</v>
      </c>
      <c r="F71" s="288">
        <v>2</v>
      </c>
      <c r="G71" s="288">
        <v>5</v>
      </c>
      <c r="H71" s="288">
        <v>13</v>
      </c>
      <c r="I71" s="288" t="s">
        <v>102</v>
      </c>
      <c r="J71" s="288" t="s">
        <v>102</v>
      </c>
      <c r="K71" s="288" t="s">
        <v>102</v>
      </c>
      <c r="L71" s="288">
        <v>3</v>
      </c>
      <c r="M71" s="289">
        <v>1</v>
      </c>
      <c r="Z71" s="7"/>
      <c r="AA71" s="7"/>
      <c r="AB71" s="7"/>
    </row>
    <row r="72" ht="23.25" customHeight="1" spans="1:28">
      <c r="A72" s="275" t="s">
        <v>75</v>
      </c>
      <c r="B72" s="276" t="s">
        <v>194</v>
      </c>
      <c r="C72" s="282" t="s">
        <v>181</v>
      </c>
      <c r="D72" s="283">
        <v>185</v>
      </c>
      <c r="E72" s="283">
        <v>3</v>
      </c>
      <c r="F72" s="283">
        <v>8</v>
      </c>
      <c r="G72" s="283">
        <v>2</v>
      </c>
      <c r="H72" s="283">
        <v>28</v>
      </c>
      <c r="I72" s="278" t="s">
        <v>102</v>
      </c>
      <c r="J72" s="283">
        <v>7</v>
      </c>
      <c r="K72" s="278" t="s">
        <v>102</v>
      </c>
      <c r="L72" s="283">
        <v>15</v>
      </c>
      <c r="M72" s="284">
        <v>5</v>
      </c>
      <c r="Z72" s="7"/>
      <c r="AA72" s="7"/>
      <c r="AB72" s="7"/>
    </row>
    <row r="73" ht="23.25" customHeight="1" spans="1:28">
      <c r="A73" s="280"/>
      <c r="B73" s="281"/>
      <c r="C73" s="282" t="s">
        <v>182</v>
      </c>
      <c r="D73" s="283">
        <v>88</v>
      </c>
      <c r="E73" s="283">
        <v>2</v>
      </c>
      <c r="F73" s="283">
        <v>5</v>
      </c>
      <c r="G73" s="283">
        <v>1</v>
      </c>
      <c r="H73" s="283">
        <v>12</v>
      </c>
      <c r="I73" s="283" t="s">
        <v>102</v>
      </c>
      <c r="J73" s="283">
        <v>5</v>
      </c>
      <c r="K73" s="283" t="s">
        <v>102</v>
      </c>
      <c r="L73" s="283">
        <v>6</v>
      </c>
      <c r="M73" s="284">
        <v>3</v>
      </c>
      <c r="Z73" s="7"/>
      <c r="AA73" s="7"/>
      <c r="AB73" s="7"/>
    </row>
    <row r="74" ht="23.25" customHeight="1" spans="1:28">
      <c r="A74" s="285"/>
      <c r="B74" s="286"/>
      <c r="C74" s="282" t="s">
        <v>183</v>
      </c>
      <c r="D74" s="283">
        <v>97</v>
      </c>
      <c r="E74" s="283">
        <v>1</v>
      </c>
      <c r="F74" s="283">
        <v>3</v>
      </c>
      <c r="G74" s="283">
        <v>1</v>
      </c>
      <c r="H74" s="283">
        <v>16</v>
      </c>
      <c r="I74" s="288" t="s">
        <v>102</v>
      </c>
      <c r="J74" s="283">
        <v>2</v>
      </c>
      <c r="K74" s="288" t="s">
        <v>102</v>
      </c>
      <c r="L74" s="283">
        <v>9</v>
      </c>
      <c r="M74" s="284">
        <v>2</v>
      </c>
      <c r="Z74" s="7"/>
      <c r="AA74" s="7"/>
      <c r="AB74" s="7"/>
    </row>
    <row r="75" ht="23.25" customHeight="1" spans="1:28">
      <c r="A75" s="275"/>
      <c r="B75" s="276" t="s">
        <v>150</v>
      </c>
      <c r="C75" s="277" t="s">
        <v>181</v>
      </c>
      <c r="D75" s="278">
        <v>921</v>
      </c>
      <c r="E75" s="278">
        <v>22</v>
      </c>
      <c r="F75" s="278">
        <v>64</v>
      </c>
      <c r="G75" s="278">
        <v>62</v>
      </c>
      <c r="H75" s="278">
        <v>113</v>
      </c>
      <c r="I75" s="278" t="s">
        <v>102</v>
      </c>
      <c r="J75" s="278">
        <v>5</v>
      </c>
      <c r="K75" s="278" t="s">
        <v>102</v>
      </c>
      <c r="L75" s="278">
        <v>31</v>
      </c>
      <c r="M75" s="279">
        <v>42</v>
      </c>
      <c r="N75" s="348"/>
      <c r="O75" s="348"/>
      <c r="Z75" s="7"/>
      <c r="AA75" s="7"/>
      <c r="AB75" s="7"/>
    </row>
    <row r="76" ht="23.25" customHeight="1" spans="1:28">
      <c r="A76" s="280"/>
      <c r="B76" s="281"/>
      <c r="C76" s="282" t="s">
        <v>182</v>
      </c>
      <c r="D76" s="283">
        <v>541</v>
      </c>
      <c r="E76" s="283">
        <v>9</v>
      </c>
      <c r="F76" s="283">
        <v>37</v>
      </c>
      <c r="G76" s="283">
        <v>40</v>
      </c>
      <c r="H76" s="283">
        <v>64</v>
      </c>
      <c r="I76" s="283" t="s">
        <v>102</v>
      </c>
      <c r="J76" s="283">
        <v>4</v>
      </c>
      <c r="K76" s="283" t="s">
        <v>102</v>
      </c>
      <c r="L76" s="283">
        <v>19</v>
      </c>
      <c r="M76" s="284">
        <v>25</v>
      </c>
    </row>
    <row r="77" ht="23.25" customHeight="1" spans="1:28">
      <c r="A77" s="294"/>
      <c r="B77" s="295"/>
      <c r="C77" s="349" t="s">
        <v>183</v>
      </c>
      <c r="D77" s="297">
        <v>380</v>
      </c>
      <c r="E77" s="297">
        <v>13</v>
      </c>
      <c r="F77" s="297">
        <v>27</v>
      </c>
      <c r="G77" s="297">
        <v>22</v>
      </c>
      <c r="H77" s="297">
        <v>49</v>
      </c>
      <c r="I77" s="297" t="s">
        <v>102</v>
      </c>
      <c r="J77" s="297">
        <v>1</v>
      </c>
      <c r="K77" s="297" t="s">
        <v>102</v>
      </c>
      <c r="L77" s="297">
        <v>12</v>
      </c>
      <c r="M77" s="298">
        <v>17</v>
      </c>
    </row>
    <row r="78" ht="19.5" spans="1:28">
      <c r="A78" s="299" t="s">
        <v>80</v>
      </c>
    </row>
    <row r="79" spans="1:28">
      <c r="A79" s="299" t="s">
        <v>81</v>
      </c>
    </row>
  </sheetData>
  <mergeCells count="74">
    <mergeCell ref="A1:M1"/>
    <mergeCell ref="E3:M3"/>
    <mergeCell ref="I4:K4"/>
    <mergeCell ref="A42:M42"/>
    <mergeCell ref="E44:M44"/>
    <mergeCell ref="I45:K45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0"/>
    <mergeCell ref="A44:A46"/>
    <mergeCell ref="A47:A48"/>
    <mergeCell ref="A49:A50"/>
    <mergeCell ref="A51:A52"/>
    <mergeCell ref="A53:A54"/>
    <mergeCell ref="A55:A56"/>
    <mergeCell ref="A57:A59"/>
    <mergeCell ref="A60:A62"/>
    <mergeCell ref="A63:A65"/>
    <mergeCell ref="A66:A68"/>
    <mergeCell ref="A69:A71"/>
    <mergeCell ref="A72:A74"/>
    <mergeCell ref="A75:A77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0"/>
    <mergeCell ref="B44:B46"/>
    <mergeCell ref="B47:B48"/>
    <mergeCell ref="B49:B50"/>
    <mergeCell ref="B51:B52"/>
    <mergeCell ref="B53:B54"/>
    <mergeCell ref="B55:B56"/>
    <mergeCell ref="B57:B59"/>
    <mergeCell ref="B60:B62"/>
    <mergeCell ref="B63:B65"/>
    <mergeCell ref="B66:B68"/>
    <mergeCell ref="B69:B71"/>
    <mergeCell ref="B72:B74"/>
    <mergeCell ref="B75:B77"/>
    <mergeCell ref="C3:C5"/>
    <mergeCell ref="C44:C46"/>
    <mergeCell ref="D3:D5"/>
    <mergeCell ref="D44:D46"/>
    <mergeCell ref="E4:E5"/>
    <mergeCell ref="E45:E46"/>
    <mergeCell ref="F4:F5"/>
    <mergeCell ref="F45:F46"/>
    <mergeCell ref="G4:G5"/>
    <mergeCell ref="G45:G46"/>
    <mergeCell ref="H4:H5"/>
    <mergeCell ref="H45:H46"/>
    <mergeCell ref="L4:L5"/>
    <mergeCell ref="L45:L46"/>
    <mergeCell ref="M4:M5"/>
    <mergeCell ref="M45:M46"/>
  </mergeCells>
  <pageMargins left="0.708661417322835" right="0.708661417322835" top="0.748031496062992" bottom="0.748031496062992" header="0.31496062992126" footer="0.31496062992126"/>
  <pageSetup paperSize="1" scale="53" orientation="landscape"/>
  <headerFooter>
    <oddFooter>&amp;C7</oddFooter>
  </headerFooter>
  <rowBreaks count="1" manualBreakCount="1">
    <brk id="40" max="12" man="1"/>
  </rowBreaks>
  <colBreaks count="1" manualBreakCount="1">
    <brk id="13" max="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L79"/>
  <sheetViews>
    <sheetView view="pageBreakPreview" zoomScale="50" zoomScalePageLayoutView="50" zoomScaleNormal="100" topLeftCell="E13" workbookViewId="0">
      <selection activeCell="R23" sqref="R23"/>
    </sheetView>
  </sheetViews>
  <sheetFormatPr defaultColWidth="11.4285714285714" defaultRowHeight="18.75"/>
  <cols>
    <col min="1" max="1" width="11.4285714285714" style="252"/>
    <col min="2" max="2" width="28.7142857142857" style="253" customWidth="1"/>
    <col min="3" max="3" width="11.4285714285714" style="252"/>
    <col min="4" max="4" width="20.5714285714286" style="63" customWidth="1"/>
    <col min="5" max="5" width="21.4285714285714" style="63" customWidth="1"/>
    <col min="6" max="6" width="21.1428571428571" style="63" customWidth="1"/>
    <col min="7" max="8" width="20.8571428571429" style="63" customWidth="1"/>
    <col min="9" max="11" width="19.1428571428571" style="63" customWidth="1"/>
    <col min="12" max="12" width="19.7142857142857" style="63" customWidth="1"/>
    <col min="13" max="14" width="14.2857142857143" style="7" customWidth="1"/>
    <col min="15" max="15" width="17.1428571428571" style="7" customWidth="1"/>
    <col min="16" max="23" width="14.2857142857143" style="7" customWidth="1"/>
    <col min="24" max="16384" width="11.4285714285714" style="7"/>
  </cols>
  <sheetData>
    <row r="1" ht="54" customHeight="1" spans="1:12">
      <c r="A1" s="254" t="s">
        <v>195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</row>
    <row r="3" ht="23.25" customHeight="1" spans="1:12">
      <c r="A3" s="255" t="s">
        <v>26</v>
      </c>
      <c r="B3" s="256" t="s">
        <v>27</v>
      </c>
      <c r="C3" s="257" t="s">
        <v>28</v>
      </c>
      <c r="D3" s="257" t="s">
        <v>178</v>
      </c>
      <c r="E3" s="257"/>
      <c r="F3" s="257"/>
      <c r="G3" s="257"/>
      <c r="H3" s="257"/>
      <c r="I3" s="257"/>
      <c r="J3" s="257"/>
      <c r="K3" s="257"/>
      <c r="L3" s="258"/>
    </row>
    <row r="4" ht="23.25" customHeight="1" spans="1:12">
      <c r="A4" s="259"/>
      <c r="B4" s="260"/>
      <c r="C4" s="261"/>
      <c r="D4" s="262" t="s">
        <v>196</v>
      </c>
      <c r="E4" s="263"/>
      <c r="F4" s="263"/>
      <c r="G4" s="263"/>
      <c r="H4" s="263"/>
      <c r="I4" s="260" t="s">
        <v>130</v>
      </c>
      <c r="J4" s="261" t="s">
        <v>131</v>
      </c>
      <c r="K4" s="260" t="s">
        <v>174</v>
      </c>
      <c r="L4" s="264" t="s">
        <v>197</v>
      </c>
    </row>
    <row r="5" ht="45.75" customHeight="1" spans="1:12">
      <c r="A5" s="265"/>
      <c r="B5" s="260"/>
      <c r="C5" s="261"/>
      <c r="D5" s="261" t="s">
        <v>198</v>
      </c>
      <c r="E5" s="261" t="s">
        <v>199</v>
      </c>
      <c r="F5" s="261" t="s">
        <v>200</v>
      </c>
      <c r="G5" s="261" t="s">
        <v>201</v>
      </c>
      <c r="H5" s="260" t="s">
        <v>202</v>
      </c>
      <c r="I5" s="260"/>
      <c r="J5" s="261"/>
      <c r="K5" s="260"/>
      <c r="L5" s="264"/>
    </row>
    <row r="6" ht="38.25" customHeight="1" spans="1:12">
      <c r="A6" s="266"/>
      <c r="B6" s="267" t="s">
        <v>3</v>
      </c>
      <c r="C6" s="268" t="s">
        <v>181</v>
      </c>
      <c r="D6" s="269">
        <v>216</v>
      </c>
      <c r="E6" s="269">
        <v>1706</v>
      </c>
      <c r="F6" s="269">
        <v>370</v>
      </c>
      <c r="G6" s="269">
        <v>848</v>
      </c>
      <c r="H6" s="269">
        <v>38</v>
      </c>
      <c r="I6" s="269">
        <v>1128</v>
      </c>
      <c r="J6" s="269">
        <v>498</v>
      </c>
      <c r="K6" s="269">
        <v>16</v>
      </c>
      <c r="L6" s="270">
        <v>55</v>
      </c>
    </row>
    <row r="7" ht="38.25" customHeight="1" spans="1:12">
      <c r="A7" s="259"/>
      <c r="B7" s="267"/>
      <c r="C7" s="268" t="s">
        <v>182</v>
      </c>
      <c r="D7" s="271">
        <v>105</v>
      </c>
      <c r="E7" s="271">
        <v>755</v>
      </c>
      <c r="F7" s="271">
        <v>167</v>
      </c>
      <c r="G7" s="271">
        <v>383</v>
      </c>
      <c r="H7" s="271">
        <v>26</v>
      </c>
      <c r="I7" s="271">
        <v>497</v>
      </c>
      <c r="J7" s="271">
        <v>252</v>
      </c>
      <c r="K7" s="271">
        <v>5</v>
      </c>
      <c r="L7" s="272">
        <v>27</v>
      </c>
    </row>
    <row r="8" ht="38.25" customHeight="1" spans="1:12">
      <c r="A8" s="259"/>
      <c r="B8" s="273"/>
      <c r="C8" s="274" t="s">
        <v>183</v>
      </c>
      <c r="D8" s="271">
        <v>111</v>
      </c>
      <c r="E8" s="271">
        <v>951</v>
      </c>
      <c r="F8" s="271">
        <v>203</v>
      </c>
      <c r="G8" s="271">
        <v>465</v>
      </c>
      <c r="H8" s="271">
        <v>12</v>
      </c>
      <c r="I8" s="271">
        <v>631</v>
      </c>
      <c r="J8" s="271">
        <v>246</v>
      </c>
      <c r="K8" s="271">
        <v>11</v>
      </c>
      <c r="L8" s="272">
        <v>28</v>
      </c>
    </row>
    <row r="9" ht="23.25" customHeight="1" spans="1:12">
      <c r="A9" s="275" t="s">
        <v>32</v>
      </c>
      <c r="B9" s="276" t="s">
        <v>33</v>
      </c>
      <c r="C9" s="277" t="s">
        <v>181</v>
      </c>
      <c r="D9" s="278">
        <v>7</v>
      </c>
      <c r="E9" s="278">
        <v>65</v>
      </c>
      <c r="F9" s="278">
        <v>31</v>
      </c>
      <c r="G9" s="278">
        <v>42</v>
      </c>
      <c r="H9" s="278" t="s">
        <v>102</v>
      </c>
      <c r="I9" s="278">
        <v>65</v>
      </c>
      <c r="J9" s="278">
        <v>58</v>
      </c>
      <c r="K9" s="278" t="s">
        <v>102</v>
      </c>
      <c r="L9" s="279">
        <v>9</v>
      </c>
    </row>
    <row r="10" ht="23.25" customHeight="1" spans="1:12">
      <c r="A10" s="280"/>
      <c r="B10" s="281"/>
      <c r="C10" s="282" t="s">
        <v>182</v>
      </c>
      <c r="D10" s="283">
        <v>5</v>
      </c>
      <c r="E10" s="283">
        <v>32</v>
      </c>
      <c r="F10" s="283">
        <v>24</v>
      </c>
      <c r="G10" s="283">
        <v>24</v>
      </c>
      <c r="H10" s="283" t="s">
        <v>102</v>
      </c>
      <c r="I10" s="283">
        <v>36</v>
      </c>
      <c r="J10" s="283">
        <v>41</v>
      </c>
      <c r="K10" s="283" t="s">
        <v>102</v>
      </c>
      <c r="L10" s="284">
        <v>6</v>
      </c>
    </row>
    <row r="11" ht="23.25" customHeight="1" spans="1:12">
      <c r="A11" s="285"/>
      <c r="B11" s="286"/>
      <c r="C11" s="287" t="s">
        <v>183</v>
      </c>
      <c r="D11" s="288">
        <v>2</v>
      </c>
      <c r="E11" s="288">
        <v>33</v>
      </c>
      <c r="F11" s="288">
        <v>7</v>
      </c>
      <c r="G11" s="288">
        <v>18</v>
      </c>
      <c r="H11" s="288" t="s">
        <v>102</v>
      </c>
      <c r="I11" s="288">
        <v>29</v>
      </c>
      <c r="J11" s="288">
        <v>17</v>
      </c>
      <c r="K11" s="288" t="s">
        <v>102</v>
      </c>
      <c r="L11" s="289">
        <v>3</v>
      </c>
    </row>
    <row r="12" ht="23.25" customHeight="1" spans="1:12">
      <c r="A12" s="280" t="s">
        <v>34</v>
      </c>
      <c r="B12" s="281" t="s">
        <v>35</v>
      </c>
      <c r="C12" s="282" t="s">
        <v>181</v>
      </c>
      <c r="D12" s="283">
        <v>11</v>
      </c>
      <c r="E12" s="283">
        <v>135</v>
      </c>
      <c r="F12" s="283">
        <v>27</v>
      </c>
      <c r="G12" s="283">
        <v>57</v>
      </c>
      <c r="H12" s="283">
        <v>2</v>
      </c>
      <c r="I12" s="283">
        <v>66</v>
      </c>
      <c r="J12" s="283">
        <v>20</v>
      </c>
      <c r="K12" s="278" t="s">
        <v>102</v>
      </c>
      <c r="L12" s="284">
        <v>2</v>
      </c>
    </row>
    <row r="13" ht="23.25" customHeight="1" spans="1:12">
      <c r="A13" s="280"/>
      <c r="B13" s="281"/>
      <c r="C13" s="282" t="s">
        <v>182</v>
      </c>
      <c r="D13" s="283">
        <v>5</v>
      </c>
      <c r="E13" s="283">
        <v>59</v>
      </c>
      <c r="F13" s="283">
        <v>16</v>
      </c>
      <c r="G13" s="283">
        <v>28</v>
      </c>
      <c r="H13" s="283">
        <v>2</v>
      </c>
      <c r="I13" s="283">
        <v>31</v>
      </c>
      <c r="J13" s="283">
        <v>11</v>
      </c>
      <c r="K13" s="283" t="s">
        <v>102</v>
      </c>
      <c r="L13" s="284">
        <v>1</v>
      </c>
    </row>
    <row r="14" ht="23.25" customHeight="1" spans="1:12">
      <c r="A14" s="280"/>
      <c r="B14" s="281"/>
      <c r="C14" s="282" t="s">
        <v>183</v>
      </c>
      <c r="D14" s="283">
        <v>6</v>
      </c>
      <c r="E14" s="283">
        <v>76</v>
      </c>
      <c r="F14" s="283">
        <v>11</v>
      </c>
      <c r="G14" s="283">
        <v>29</v>
      </c>
      <c r="H14" s="283" t="s">
        <v>102</v>
      </c>
      <c r="I14" s="283">
        <v>35</v>
      </c>
      <c r="J14" s="283">
        <v>9</v>
      </c>
      <c r="K14" s="288" t="s">
        <v>102</v>
      </c>
      <c r="L14" s="284">
        <v>1</v>
      </c>
    </row>
    <row r="15" ht="23.25" customHeight="1" spans="1:12">
      <c r="A15" s="275" t="s">
        <v>36</v>
      </c>
      <c r="B15" s="276" t="s">
        <v>37</v>
      </c>
      <c r="C15" s="277" t="s">
        <v>181</v>
      </c>
      <c r="D15" s="278">
        <v>9</v>
      </c>
      <c r="E15" s="278">
        <v>37</v>
      </c>
      <c r="F15" s="278">
        <v>13</v>
      </c>
      <c r="G15" s="278">
        <v>18</v>
      </c>
      <c r="H15" s="278" t="s">
        <v>102</v>
      </c>
      <c r="I15" s="278">
        <v>33</v>
      </c>
      <c r="J15" s="278">
        <v>14</v>
      </c>
      <c r="K15" s="278">
        <v>1</v>
      </c>
      <c r="L15" s="279">
        <v>1</v>
      </c>
    </row>
    <row r="16" ht="23.25" customHeight="1" spans="1:12">
      <c r="A16" s="280"/>
      <c r="B16" s="281"/>
      <c r="C16" s="282" t="s">
        <v>182</v>
      </c>
      <c r="D16" s="283">
        <v>2</v>
      </c>
      <c r="E16" s="283">
        <v>20</v>
      </c>
      <c r="F16" s="283">
        <v>8</v>
      </c>
      <c r="G16" s="283">
        <v>8</v>
      </c>
      <c r="H16" s="283" t="s">
        <v>102</v>
      </c>
      <c r="I16" s="283">
        <v>17</v>
      </c>
      <c r="J16" s="283">
        <v>8</v>
      </c>
      <c r="K16" s="283" t="s">
        <v>102</v>
      </c>
      <c r="L16" s="284" t="s">
        <v>102</v>
      </c>
    </row>
    <row r="17" ht="23.25" customHeight="1" spans="1:12">
      <c r="A17" s="285"/>
      <c r="B17" s="286"/>
      <c r="C17" s="287" t="s">
        <v>183</v>
      </c>
      <c r="D17" s="288">
        <v>7</v>
      </c>
      <c r="E17" s="288">
        <v>17</v>
      </c>
      <c r="F17" s="288">
        <v>5</v>
      </c>
      <c r="G17" s="288">
        <v>10</v>
      </c>
      <c r="H17" s="288" t="s">
        <v>102</v>
      </c>
      <c r="I17" s="288">
        <v>16</v>
      </c>
      <c r="J17" s="288">
        <v>6</v>
      </c>
      <c r="K17" s="288">
        <v>1</v>
      </c>
      <c r="L17" s="289">
        <v>1</v>
      </c>
    </row>
    <row r="18" ht="23.25" customHeight="1" spans="1:12">
      <c r="A18" s="280" t="s">
        <v>38</v>
      </c>
      <c r="B18" s="281" t="s">
        <v>184</v>
      </c>
      <c r="C18" s="282" t="s">
        <v>181</v>
      </c>
      <c r="D18" s="283">
        <v>3</v>
      </c>
      <c r="E18" s="283">
        <v>31</v>
      </c>
      <c r="F18" s="283">
        <v>12</v>
      </c>
      <c r="G18" s="283">
        <v>16</v>
      </c>
      <c r="H18" s="278" t="s">
        <v>102</v>
      </c>
      <c r="I18" s="283">
        <v>25</v>
      </c>
      <c r="J18" s="283">
        <v>26</v>
      </c>
      <c r="K18" s="283">
        <v>1</v>
      </c>
      <c r="L18" s="284">
        <v>3</v>
      </c>
    </row>
    <row r="19" ht="23.25" customHeight="1" spans="1:12">
      <c r="A19" s="280"/>
      <c r="B19" s="281"/>
      <c r="C19" s="282" t="s">
        <v>182</v>
      </c>
      <c r="D19" s="283">
        <v>2</v>
      </c>
      <c r="E19" s="283">
        <v>19</v>
      </c>
      <c r="F19" s="283">
        <v>4</v>
      </c>
      <c r="G19" s="283">
        <v>7</v>
      </c>
      <c r="H19" s="283" t="s">
        <v>102</v>
      </c>
      <c r="I19" s="283">
        <v>12</v>
      </c>
      <c r="J19" s="283">
        <v>17</v>
      </c>
      <c r="K19" s="283" t="s">
        <v>102</v>
      </c>
      <c r="L19" s="284">
        <v>3</v>
      </c>
    </row>
    <row r="20" ht="23.25" customHeight="1" spans="1:12">
      <c r="A20" s="280"/>
      <c r="B20" s="281"/>
      <c r="C20" s="282" t="s">
        <v>183</v>
      </c>
      <c r="D20" s="283">
        <v>1</v>
      </c>
      <c r="E20" s="283">
        <v>12</v>
      </c>
      <c r="F20" s="283">
        <v>8</v>
      </c>
      <c r="G20" s="283">
        <v>9</v>
      </c>
      <c r="H20" s="288" t="s">
        <v>102</v>
      </c>
      <c r="I20" s="283">
        <v>13</v>
      </c>
      <c r="J20" s="283">
        <v>9</v>
      </c>
      <c r="K20" s="283">
        <v>1</v>
      </c>
      <c r="L20" s="284" t="s">
        <v>102</v>
      </c>
    </row>
    <row r="21" ht="23.25" customHeight="1" spans="1:12">
      <c r="A21" s="275" t="s">
        <v>40</v>
      </c>
      <c r="B21" s="276" t="s">
        <v>41</v>
      </c>
      <c r="C21" s="277" t="s">
        <v>181</v>
      </c>
      <c r="D21" s="278">
        <v>8</v>
      </c>
      <c r="E21" s="278">
        <v>41</v>
      </c>
      <c r="F21" s="278">
        <v>7</v>
      </c>
      <c r="G21" s="278">
        <v>16</v>
      </c>
      <c r="H21" s="278" t="s">
        <v>102</v>
      </c>
      <c r="I21" s="278">
        <v>19</v>
      </c>
      <c r="J21" s="278">
        <v>7</v>
      </c>
      <c r="K21" s="278" t="s">
        <v>102</v>
      </c>
      <c r="L21" s="279">
        <v>1</v>
      </c>
    </row>
    <row r="22" ht="23.25" customHeight="1" spans="1:12">
      <c r="A22" s="280"/>
      <c r="B22" s="281"/>
      <c r="C22" s="282" t="s">
        <v>182</v>
      </c>
      <c r="D22" s="283">
        <v>6</v>
      </c>
      <c r="E22" s="283">
        <v>17</v>
      </c>
      <c r="F22" s="283">
        <v>5</v>
      </c>
      <c r="G22" s="283">
        <v>6</v>
      </c>
      <c r="H22" s="283" t="s">
        <v>102</v>
      </c>
      <c r="I22" s="283">
        <v>14</v>
      </c>
      <c r="J22" s="283">
        <v>3</v>
      </c>
      <c r="K22" s="283" t="s">
        <v>102</v>
      </c>
      <c r="L22" s="284" t="s">
        <v>102</v>
      </c>
    </row>
    <row r="23" ht="23.25" customHeight="1" spans="1:12">
      <c r="A23" s="285"/>
      <c r="B23" s="286"/>
      <c r="C23" s="287" t="s">
        <v>183</v>
      </c>
      <c r="D23" s="288">
        <v>2</v>
      </c>
      <c r="E23" s="288">
        <v>24</v>
      </c>
      <c r="F23" s="288">
        <v>2</v>
      </c>
      <c r="G23" s="288">
        <v>10</v>
      </c>
      <c r="H23" s="288" t="s">
        <v>102</v>
      </c>
      <c r="I23" s="288">
        <v>5</v>
      </c>
      <c r="J23" s="288">
        <v>4</v>
      </c>
      <c r="K23" s="288" t="s">
        <v>102</v>
      </c>
      <c r="L23" s="289">
        <v>1</v>
      </c>
    </row>
    <row r="24" ht="23.25" customHeight="1" spans="1:12">
      <c r="A24" s="280" t="s">
        <v>42</v>
      </c>
      <c r="B24" s="281" t="s">
        <v>43</v>
      </c>
      <c r="C24" s="282" t="s">
        <v>181</v>
      </c>
      <c r="D24" s="283">
        <v>2</v>
      </c>
      <c r="E24" s="283">
        <v>14</v>
      </c>
      <c r="F24" s="283">
        <v>4</v>
      </c>
      <c r="G24" s="283">
        <v>7</v>
      </c>
      <c r="H24" s="278" t="s">
        <v>102</v>
      </c>
      <c r="I24" s="283">
        <v>6</v>
      </c>
      <c r="J24" s="283">
        <v>9</v>
      </c>
      <c r="K24" s="283">
        <v>3</v>
      </c>
      <c r="L24" s="284" t="s">
        <v>102</v>
      </c>
    </row>
    <row r="25" ht="23.25" customHeight="1" spans="1:12">
      <c r="A25" s="280"/>
      <c r="B25" s="281"/>
      <c r="C25" s="282" t="s">
        <v>182</v>
      </c>
      <c r="D25" s="283">
        <v>2</v>
      </c>
      <c r="E25" s="283">
        <v>12</v>
      </c>
      <c r="F25" s="283">
        <v>3</v>
      </c>
      <c r="G25" s="283">
        <v>6</v>
      </c>
      <c r="H25" s="283" t="s">
        <v>102</v>
      </c>
      <c r="I25" s="283">
        <v>6</v>
      </c>
      <c r="J25" s="283">
        <v>8</v>
      </c>
      <c r="K25" s="283">
        <v>2</v>
      </c>
      <c r="L25" s="284" t="s">
        <v>102</v>
      </c>
    </row>
    <row r="26" ht="23.25" customHeight="1" spans="1:12">
      <c r="A26" s="280"/>
      <c r="B26" s="281"/>
      <c r="C26" s="282" t="s">
        <v>183</v>
      </c>
      <c r="D26" s="283" t="s">
        <v>102</v>
      </c>
      <c r="E26" s="283">
        <v>2</v>
      </c>
      <c r="F26" s="283">
        <v>1</v>
      </c>
      <c r="G26" s="283">
        <v>1</v>
      </c>
      <c r="H26" s="288" t="s">
        <v>102</v>
      </c>
      <c r="I26" s="288" t="s">
        <v>102</v>
      </c>
      <c r="J26" s="283">
        <v>1</v>
      </c>
      <c r="K26" s="283">
        <v>1</v>
      </c>
      <c r="L26" s="284" t="s">
        <v>102</v>
      </c>
    </row>
    <row r="27" ht="23.25" customHeight="1" spans="1:12">
      <c r="A27" s="275" t="s">
        <v>44</v>
      </c>
      <c r="B27" s="276" t="s">
        <v>185</v>
      </c>
      <c r="C27" s="277" t="s">
        <v>181</v>
      </c>
      <c r="D27" s="278">
        <v>12</v>
      </c>
      <c r="E27" s="278">
        <v>73</v>
      </c>
      <c r="F27" s="278">
        <v>12</v>
      </c>
      <c r="G27" s="278">
        <v>31</v>
      </c>
      <c r="H27" s="278" t="s">
        <v>102</v>
      </c>
      <c r="I27" s="278">
        <v>38</v>
      </c>
      <c r="J27" s="278">
        <v>19</v>
      </c>
      <c r="K27" s="278">
        <v>1</v>
      </c>
      <c r="L27" s="279">
        <v>2</v>
      </c>
    </row>
    <row r="28" ht="23.25" customHeight="1" spans="1:12">
      <c r="A28" s="280"/>
      <c r="B28" s="281"/>
      <c r="C28" s="282" t="s">
        <v>182</v>
      </c>
      <c r="D28" s="283">
        <v>6</v>
      </c>
      <c r="E28" s="283">
        <v>39</v>
      </c>
      <c r="F28" s="283">
        <v>6</v>
      </c>
      <c r="G28" s="283">
        <v>24</v>
      </c>
      <c r="H28" s="283" t="s">
        <v>102</v>
      </c>
      <c r="I28" s="283">
        <v>25</v>
      </c>
      <c r="J28" s="283">
        <v>7</v>
      </c>
      <c r="K28" s="283">
        <v>1</v>
      </c>
      <c r="L28" s="284">
        <v>2</v>
      </c>
    </row>
    <row r="29" ht="23.25" customHeight="1" spans="1:12">
      <c r="A29" s="285"/>
      <c r="B29" s="286"/>
      <c r="C29" s="287" t="s">
        <v>183</v>
      </c>
      <c r="D29" s="288">
        <v>6</v>
      </c>
      <c r="E29" s="288">
        <v>34</v>
      </c>
      <c r="F29" s="288">
        <v>6</v>
      </c>
      <c r="G29" s="288">
        <v>7</v>
      </c>
      <c r="H29" s="288" t="s">
        <v>102</v>
      </c>
      <c r="I29" s="288">
        <v>13</v>
      </c>
      <c r="J29" s="288">
        <v>12</v>
      </c>
      <c r="K29" s="288" t="s">
        <v>102</v>
      </c>
      <c r="L29" s="289" t="s">
        <v>102</v>
      </c>
    </row>
    <row r="30" ht="23.25" customHeight="1" spans="1:12">
      <c r="A30" s="280" t="s">
        <v>46</v>
      </c>
      <c r="B30" s="281" t="s">
        <v>186</v>
      </c>
      <c r="C30" s="282" t="s">
        <v>181</v>
      </c>
      <c r="D30" s="283">
        <v>15</v>
      </c>
      <c r="E30" s="283">
        <v>99</v>
      </c>
      <c r="F30" s="283">
        <v>20</v>
      </c>
      <c r="G30" s="283">
        <v>50</v>
      </c>
      <c r="H30" s="283">
        <v>10</v>
      </c>
      <c r="I30" s="283">
        <v>75</v>
      </c>
      <c r="J30" s="283">
        <v>18</v>
      </c>
      <c r="K30" s="278" t="s">
        <v>102</v>
      </c>
      <c r="L30" s="284">
        <v>9</v>
      </c>
    </row>
    <row r="31" ht="23.25" customHeight="1" spans="1:12">
      <c r="A31" s="280"/>
      <c r="B31" s="281"/>
      <c r="C31" s="282" t="s">
        <v>182</v>
      </c>
      <c r="D31" s="283">
        <v>9</v>
      </c>
      <c r="E31" s="283">
        <v>58</v>
      </c>
      <c r="F31" s="283">
        <v>14</v>
      </c>
      <c r="G31" s="283">
        <v>26</v>
      </c>
      <c r="H31" s="283">
        <v>8</v>
      </c>
      <c r="I31" s="283">
        <v>36</v>
      </c>
      <c r="J31" s="283">
        <v>3</v>
      </c>
      <c r="K31" s="283" t="s">
        <v>102</v>
      </c>
      <c r="L31" s="284">
        <v>3</v>
      </c>
    </row>
    <row r="32" ht="23.25" customHeight="1" spans="1:12">
      <c r="A32" s="280"/>
      <c r="B32" s="281"/>
      <c r="C32" s="282" t="s">
        <v>183</v>
      </c>
      <c r="D32" s="283">
        <v>6</v>
      </c>
      <c r="E32" s="283">
        <v>41</v>
      </c>
      <c r="F32" s="283">
        <v>6</v>
      </c>
      <c r="G32" s="283">
        <v>24</v>
      </c>
      <c r="H32" s="283">
        <v>2</v>
      </c>
      <c r="I32" s="283">
        <v>39</v>
      </c>
      <c r="J32" s="283">
        <v>15</v>
      </c>
      <c r="K32" s="288" t="s">
        <v>102</v>
      </c>
      <c r="L32" s="284">
        <v>6</v>
      </c>
    </row>
    <row r="33" ht="23.25" customHeight="1" spans="1:12">
      <c r="A33" s="275" t="s">
        <v>48</v>
      </c>
      <c r="B33" s="276" t="s">
        <v>49</v>
      </c>
      <c r="C33" s="277" t="s">
        <v>181</v>
      </c>
      <c r="D33" s="278">
        <v>17</v>
      </c>
      <c r="E33" s="278">
        <v>121</v>
      </c>
      <c r="F33" s="278">
        <v>19</v>
      </c>
      <c r="G33" s="278">
        <v>58</v>
      </c>
      <c r="H33" s="278">
        <v>11</v>
      </c>
      <c r="I33" s="278">
        <v>84</v>
      </c>
      <c r="J33" s="278">
        <v>36</v>
      </c>
      <c r="K33" s="278">
        <v>4</v>
      </c>
      <c r="L33" s="279">
        <v>1</v>
      </c>
    </row>
    <row r="34" ht="23.25" customHeight="1" spans="1:12">
      <c r="A34" s="280"/>
      <c r="B34" s="281"/>
      <c r="C34" s="282" t="s">
        <v>182</v>
      </c>
      <c r="D34" s="283">
        <v>10</v>
      </c>
      <c r="E34" s="283">
        <v>70</v>
      </c>
      <c r="F34" s="283">
        <v>9</v>
      </c>
      <c r="G34" s="283">
        <v>27</v>
      </c>
      <c r="H34" s="283">
        <v>7</v>
      </c>
      <c r="I34" s="283">
        <v>40</v>
      </c>
      <c r="J34" s="283">
        <v>22</v>
      </c>
      <c r="K34" s="283">
        <v>1</v>
      </c>
      <c r="L34" s="284" t="s">
        <v>102</v>
      </c>
    </row>
    <row r="35" ht="23.25" customHeight="1" spans="1:12">
      <c r="A35" s="285"/>
      <c r="B35" s="286"/>
      <c r="C35" s="287" t="s">
        <v>183</v>
      </c>
      <c r="D35" s="288">
        <v>7</v>
      </c>
      <c r="E35" s="288">
        <v>51</v>
      </c>
      <c r="F35" s="288">
        <v>10</v>
      </c>
      <c r="G35" s="288">
        <v>31</v>
      </c>
      <c r="H35" s="288">
        <v>4</v>
      </c>
      <c r="I35" s="288">
        <v>44</v>
      </c>
      <c r="J35" s="288">
        <v>14</v>
      </c>
      <c r="K35" s="288">
        <v>3</v>
      </c>
      <c r="L35" s="289">
        <v>1</v>
      </c>
    </row>
    <row r="36" ht="23.25" customHeight="1" spans="1:12">
      <c r="A36" s="280" t="s">
        <v>50</v>
      </c>
      <c r="B36" s="281" t="s">
        <v>51</v>
      </c>
      <c r="C36" s="282" t="s">
        <v>181</v>
      </c>
      <c r="D36" s="283">
        <v>21</v>
      </c>
      <c r="E36" s="283">
        <v>304</v>
      </c>
      <c r="F36" s="283">
        <v>51</v>
      </c>
      <c r="G36" s="283">
        <v>142</v>
      </c>
      <c r="H36" s="283">
        <v>2</v>
      </c>
      <c r="I36" s="283">
        <v>172</v>
      </c>
      <c r="J36" s="283">
        <v>49</v>
      </c>
      <c r="K36" s="283">
        <v>1</v>
      </c>
      <c r="L36" s="284">
        <v>2</v>
      </c>
    </row>
    <row r="37" ht="23.25" customHeight="1" spans="1:12">
      <c r="A37" s="280"/>
      <c r="B37" s="281"/>
      <c r="C37" s="282" t="s">
        <v>182</v>
      </c>
      <c r="D37" s="283">
        <v>1</v>
      </c>
      <c r="E37" s="283">
        <v>6</v>
      </c>
      <c r="F37" s="283">
        <v>1</v>
      </c>
      <c r="G37" s="283">
        <v>2</v>
      </c>
      <c r="H37" s="283" t="s">
        <v>102</v>
      </c>
      <c r="I37" s="283" t="s">
        <v>102</v>
      </c>
      <c r="J37" s="283" t="s">
        <v>102</v>
      </c>
      <c r="K37" s="283" t="s">
        <v>102</v>
      </c>
      <c r="L37" s="284" t="s">
        <v>102</v>
      </c>
    </row>
    <row r="38" ht="23.25" customHeight="1" spans="1:12">
      <c r="A38" s="280"/>
      <c r="B38" s="281"/>
      <c r="C38" s="282" t="s">
        <v>183</v>
      </c>
      <c r="D38" s="283">
        <v>20</v>
      </c>
      <c r="E38" s="283">
        <v>298</v>
      </c>
      <c r="F38" s="283">
        <v>50</v>
      </c>
      <c r="G38" s="283">
        <v>140</v>
      </c>
      <c r="H38" s="283">
        <v>2</v>
      </c>
      <c r="I38" s="283">
        <v>172</v>
      </c>
      <c r="J38" s="283">
        <v>49</v>
      </c>
      <c r="K38" s="283">
        <v>1</v>
      </c>
      <c r="L38" s="284">
        <v>2</v>
      </c>
    </row>
    <row r="39" ht="23.25" customHeight="1" spans="1:12">
      <c r="A39" s="275" t="s">
        <v>52</v>
      </c>
      <c r="B39" s="276" t="s">
        <v>53</v>
      </c>
      <c r="C39" s="277" t="s">
        <v>181</v>
      </c>
      <c r="D39" s="278">
        <v>1</v>
      </c>
      <c r="E39" s="278">
        <v>6</v>
      </c>
      <c r="F39" s="278">
        <v>2</v>
      </c>
      <c r="G39" s="278">
        <v>1</v>
      </c>
      <c r="H39" s="278" t="s">
        <v>102</v>
      </c>
      <c r="I39" s="278">
        <v>2</v>
      </c>
      <c r="J39" s="278" t="s">
        <v>102</v>
      </c>
      <c r="K39" s="278" t="s">
        <v>102</v>
      </c>
      <c r="L39" s="279" t="s">
        <v>102</v>
      </c>
    </row>
    <row r="40" ht="23.25" customHeight="1" spans="1:12">
      <c r="A40" s="285"/>
      <c r="B40" s="286"/>
      <c r="C40" s="287" t="s">
        <v>183</v>
      </c>
      <c r="D40" s="288">
        <v>1</v>
      </c>
      <c r="E40" s="288">
        <v>6</v>
      </c>
      <c r="F40" s="288">
        <v>2</v>
      </c>
      <c r="G40" s="288">
        <v>1</v>
      </c>
      <c r="H40" s="288" t="s">
        <v>102</v>
      </c>
      <c r="I40" s="288">
        <v>2</v>
      </c>
      <c r="J40" s="288" t="s">
        <v>102</v>
      </c>
      <c r="K40" s="288" t="s">
        <v>102</v>
      </c>
      <c r="L40" s="289" t="s">
        <v>102</v>
      </c>
    </row>
    <row r="41" ht="23.25" customHeight="1"/>
    <row r="42" ht="59.25" customHeight="1" spans="1:12">
      <c r="A42" s="254" t="s">
        <v>203</v>
      </c>
      <c r="B42" s="254"/>
      <c r="C42" s="254"/>
      <c r="D42" s="254"/>
      <c r="E42" s="254"/>
      <c r="F42" s="254"/>
      <c r="G42" s="254"/>
      <c r="H42" s="254"/>
      <c r="I42" s="254"/>
      <c r="J42" s="254"/>
      <c r="K42" s="254"/>
      <c r="L42" s="254"/>
    </row>
    <row r="43" ht="23.25" customHeight="1" spans="1:12">
      <c r="A43" s="7"/>
      <c r="B43" s="65"/>
      <c r="C43" s="7"/>
    </row>
    <row r="44" ht="23.25" customHeight="1" spans="1:12">
      <c r="A44" s="255" t="s">
        <v>26</v>
      </c>
      <c r="B44" s="256" t="s">
        <v>27</v>
      </c>
      <c r="C44" s="257" t="s">
        <v>28</v>
      </c>
      <c r="D44" s="258" t="s">
        <v>178</v>
      </c>
      <c r="E44" s="290"/>
      <c r="F44" s="290"/>
      <c r="G44" s="290"/>
      <c r="H44" s="290"/>
      <c r="I44" s="290"/>
      <c r="J44" s="290"/>
      <c r="K44" s="290"/>
      <c r="L44" s="290"/>
    </row>
    <row r="45" ht="23.25" customHeight="1" spans="1:12">
      <c r="A45" s="259"/>
      <c r="B45" s="260"/>
      <c r="C45" s="261"/>
      <c r="D45" s="262" t="s">
        <v>196</v>
      </c>
      <c r="E45" s="263"/>
      <c r="F45" s="263"/>
      <c r="G45" s="263"/>
      <c r="H45" s="263"/>
      <c r="I45" s="260" t="s">
        <v>130</v>
      </c>
      <c r="J45" s="261" t="s">
        <v>131</v>
      </c>
      <c r="K45" s="260" t="s">
        <v>174</v>
      </c>
      <c r="L45" s="264" t="s">
        <v>197</v>
      </c>
    </row>
    <row r="46" ht="51.75" customHeight="1" spans="1:12">
      <c r="A46" s="265"/>
      <c r="B46" s="260"/>
      <c r="C46" s="261"/>
      <c r="D46" s="261" t="s">
        <v>198</v>
      </c>
      <c r="E46" s="261" t="s">
        <v>199</v>
      </c>
      <c r="F46" s="261" t="s">
        <v>200</v>
      </c>
      <c r="G46" s="261" t="s">
        <v>201</v>
      </c>
      <c r="H46" s="260" t="s">
        <v>202</v>
      </c>
      <c r="I46" s="260"/>
      <c r="J46" s="261"/>
      <c r="K46" s="260"/>
      <c r="L46" s="264"/>
    </row>
    <row r="47" ht="23.25" customHeight="1" spans="1:12">
      <c r="A47" s="280" t="s">
        <v>55</v>
      </c>
      <c r="B47" s="281" t="s">
        <v>56</v>
      </c>
      <c r="C47" s="291" t="s">
        <v>181</v>
      </c>
      <c r="D47" s="278" t="s">
        <v>102</v>
      </c>
      <c r="E47" s="278">
        <v>3</v>
      </c>
      <c r="F47" s="278" t="s">
        <v>102</v>
      </c>
      <c r="G47" s="278">
        <v>1</v>
      </c>
      <c r="H47" s="278" t="s">
        <v>102</v>
      </c>
      <c r="I47" s="278">
        <v>2</v>
      </c>
      <c r="J47" s="278">
        <v>1</v>
      </c>
      <c r="K47" s="278" t="s">
        <v>102</v>
      </c>
      <c r="L47" s="279" t="s">
        <v>102</v>
      </c>
    </row>
    <row r="48" ht="23.25" customHeight="1" spans="1:12">
      <c r="A48" s="280"/>
      <c r="B48" s="281"/>
      <c r="C48" s="291" t="s">
        <v>183</v>
      </c>
      <c r="D48" s="283" t="s">
        <v>102</v>
      </c>
      <c r="E48" s="283">
        <v>3</v>
      </c>
      <c r="F48" s="283" t="s">
        <v>102</v>
      </c>
      <c r="G48" s="283">
        <v>1</v>
      </c>
      <c r="H48" s="283" t="s">
        <v>102</v>
      </c>
      <c r="I48" s="283">
        <v>2</v>
      </c>
      <c r="J48" s="283">
        <v>1</v>
      </c>
      <c r="K48" s="283" t="s">
        <v>102</v>
      </c>
      <c r="L48" s="284" t="s">
        <v>102</v>
      </c>
    </row>
    <row r="49" ht="23.25" customHeight="1" spans="1:12">
      <c r="A49" s="275" t="s">
        <v>57</v>
      </c>
      <c r="B49" s="276" t="s">
        <v>188</v>
      </c>
      <c r="C49" s="292" t="s">
        <v>181</v>
      </c>
      <c r="D49" s="278">
        <v>28</v>
      </c>
      <c r="E49" s="278">
        <v>89</v>
      </c>
      <c r="F49" s="278">
        <v>33</v>
      </c>
      <c r="G49" s="278">
        <v>45</v>
      </c>
      <c r="H49" s="278" t="s">
        <v>102</v>
      </c>
      <c r="I49" s="278">
        <v>70</v>
      </c>
      <c r="J49" s="278">
        <v>27</v>
      </c>
      <c r="K49" s="278">
        <v>1</v>
      </c>
      <c r="L49" s="279">
        <v>5</v>
      </c>
    </row>
    <row r="50" ht="23.25" customHeight="1" spans="1:12">
      <c r="A50" s="285"/>
      <c r="B50" s="286"/>
      <c r="C50" s="293" t="s">
        <v>183</v>
      </c>
      <c r="D50" s="288">
        <v>28</v>
      </c>
      <c r="E50" s="288">
        <v>89</v>
      </c>
      <c r="F50" s="288">
        <v>33</v>
      </c>
      <c r="G50" s="288">
        <v>45</v>
      </c>
      <c r="H50" s="283" t="s">
        <v>102</v>
      </c>
      <c r="I50" s="288">
        <v>70</v>
      </c>
      <c r="J50" s="288">
        <v>27</v>
      </c>
      <c r="K50" s="288">
        <v>1</v>
      </c>
      <c r="L50" s="289">
        <v>5</v>
      </c>
    </row>
    <row r="51" ht="23.25" customHeight="1" spans="1:12">
      <c r="A51" s="280" t="s">
        <v>59</v>
      </c>
      <c r="B51" s="281" t="s">
        <v>189</v>
      </c>
      <c r="C51" s="291" t="s">
        <v>181</v>
      </c>
      <c r="D51" s="283">
        <v>4</v>
      </c>
      <c r="E51" s="283">
        <v>61</v>
      </c>
      <c r="F51" s="283">
        <v>12</v>
      </c>
      <c r="G51" s="283">
        <v>33</v>
      </c>
      <c r="H51" s="278" t="s">
        <v>102</v>
      </c>
      <c r="I51" s="283">
        <v>48</v>
      </c>
      <c r="J51" s="283">
        <v>9</v>
      </c>
      <c r="K51" s="278" t="s">
        <v>102</v>
      </c>
      <c r="L51" s="284" t="s">
        <v>102</v>
      </c>
    </row>
    <row r="52" ht="23.25" customHeight="1" spans="1:12">
      <c r="A52" s="280"/>
      <c r="B52" s="281"/>
      <c r="C52" s="291" t="s">
        <v>183</v>
      </c>
      <c r="D52" s="283">
        <v>4</v>
      </c>
      <c r="E52" s="283">
        <v>61</v>
      </c>
      <c r="F52" s="283">
        <v>12</v>
      </c>
      <c r="G52" s="283">
        <v>33</v>
      </c>
      <c r="H52" s="283" t="s">
        <v>102</v>
      </c>
      <c r="I52" s="283">
        <v>48</v>
      </c>
      <c r="J52" s="283">
        <v>9</v>
      </c>
      <c r="K52" s="283" t="s">
        <v>102</v>
      </c>
      <c r="L52" s="284" t="s">
        <v>102</v>
      </c>
    </row>
    <row r="53" ht="23.25" customHeight="1" spans="1:12">
      <c r="A53" s="275" t="s">
        <v>61</v>
      </c>
      <c r="B53" s="276" t="s">
        <v>190</v>
      </c>
      <c r="C53" s="292" t="s">
        <v>181</v>
      </c>
      <c r="D53" s="278" t="s">
        <v>102</v>
      </c>
      <c r="E53" s="278">
        <v>20</v>
      </c>
      <c r="F53" s="278">
        <v>9</v>
      </c>
      <c r="G53" s="278">
        <v>11</v>
      </c>
      <c r="H53" s="278" t="s">
        <v>102</v>
      </c>
      <c r="I53" s="278">
        <v>21</v>
      </c>
      <c r="J53" s="278">
        <v>4</v>
      </c>
      <c r="K53" s="278" t="s">
        <v>102</v>
      </c>
      <c r="L53" s="279">
        <v>3</v>
      </c>
    </row>
    <row r="54" ht="23.25" customHeight="1" spans="1:12">
      <c r="A54" s="285"/>
      <c r="B54" s="286"/>
      <c r="C54" s="293" t="s">
        <v>183</v>
      </c>
      <c r="D54" s="288" t="s">
        <v>102</v>
      </c>
      <c r="E54" s="288">
        <v>20</v>
      </c>
      <c r="F54" s="288">
        <v>9</v>
      </c>
      <c r="G54" s="288">
        <v>11</v>
      </c>
      <c r="H54" s="288" t="s">
        <v>102</v>
      </c>
      <c r="I54" s="288">
        <v>21</v>
      </c>
      <c r="J54" s="288">
        <v>4</v>
      </c>
      <c r="K54" s="288" t="s">
        <v>102</v>
      </c>
      <c r="L54" s="289">
        <v>3</v>
      </c>
    </row>
    <row r="55" ht="23.25" customHeight="1" spans="1:12">
      <c r="A55" s="280" t="s">
        <v>63</v>
      </c>
      <c r="B55" s="281" t="s">
        <v>64</v>
      </c>
      <c r="C55" s="291" t="s">
        <v>181</v>
      </c>
      <c r="D55" s="283">
        <v>31</v>
      </c>
      <c r="E55" s="283">
        <v>210</v>
      </c>
      <c r="F55" s="283">
        <v>39</v>
      </c>
      <c r="G55" s="283">
        <v>110</v>
      </c>
      <c r="H55" s="283">
        <v>8</v>
      </c>
      <c r="I55" s="283">
        <v>124</v>
      </c>
      <c r="J55" s="283">
        <v>53</v>
      </c>
      <c r="K55" s="278" t="s">
        <v>102</v>
      </c>
      <c r="L55" s="284">
        <v>1</v>
      </c>
    </row>
    <row r="56" ht="23.25" customHeight="1" spans="1:12">
      <c r="A56" s="280"/>
      <c r="B56" s="281"/>
      <c r="C56" s="291" t="s">
        <v>182</v>
      </c>
      <c r="D56" s="283">
        <v>31</v>
      </c>
      <c r="E56" s="283">
        <v>210</v>
      </c>
      <c r="F56" s="283">
        <v>39</v>
      </c>
      <c r="G56" s="283">
        <v>110</v>
      </c>
      <c r="H56" s="283">
        <v>8</v>
      </c>
      <c r="I56" s="283">
        <v>124</v>
      </c>
      <c r="J56" s="283">
        <v>53</v>
      </c>
      <c r="K56" s="288" t="s">
        <v>102</v>
      </c>
      <c r="L56" s="284">
        <v>1</v>
      </c>
    </row>
    <row r="57" ht="23.25" customHeight="1" spans="1:12">
      <c r="A57" s="275" t="s">
        <v>65</v>
      </c>
      <c r="B57" s="276" t="s">
        <v>66</v>
      </c>
      <c r="C57" s="292" t="s">
        <v>181</v>
      </c>
      <c r="D57" s="278">
        <v>3</v>
      </c>
      <c r="E57" s="278">
        <v>42</v>
      </c>
      <c r="F57" s="278">
        <v>13</v>
      </c>
      <c r="G57" s="278">
        <v>28</v>
      </c>
      <c r="H57" s="278" t="s">
        <v>102</v>
      </c>
      <c r="I57" s="278">
        <v>29</v>
      </c>
      <c r="J57" s="278">
        <v>16</v>
      </c>
      <c r="K57" s="278" t="s">
        <v>102</v>
      </c>
      <c r="L57" s="279" t="s">
        <v>102</v>
      </c>
    </row>
    <row r="58" ht="23.25" customHeight="1" spans="1:12">
      <c r="A58" s="280"/>
      <c r="B58" s="281"/>
      <c r="C58" s="291" t="s">
        <v>182</v>
      </c>
      <c r="D58" s="283">
        <v>1</v>
      </c>
      <c r="E58" s="283">
        <v>28</v>
      </c>
      <c r="F58" s="283">
        <v>8</v>
      </c>
      <c r="G58" s="283">
        <v>18</v>
      </c>
      <c r="H58" s="283" t="s">
        <v>102</v>
      </c>
      <c r="I58" s="283">
        <v>19</v>
      </c>
      <c r="J58" s="283">
        <v>8</v>
      </c>
      <c r="K58" s="283" t="s">
        <v>102</v>
      </c>
      <c r="L58" s="284" t="s">
        <v>102</v>
      </c>
    </row>
    <row r="59" ht="23.25" customHeight="1" spans="1:12">
      <c r="A59" s="285"/>
      <c r="B59" s="286"/>
      <c r="C59" s="293" t="s">
        <v>183</v>
      </c>
      <c r="D59" s="288">
        <v>2</v>
      </c>
      <c r="E59" s="288">
        <v>14</v>
      </c>
      <c r="F59" s="288">
        <v>5</v>
      </c>
      <c r="G59" s="288">
        <v>10</v>
      </c>
      <c r="H59" s="288" t="s">
        <v>102</v>
      </c>
      <c r="I59" s="288">
        <v>10</v>
      </c>
      <c r="J59" s="288">
        <v>8</v>
      </c>
      <c r="K59" s="288" t="s">
        <v>102</v>
      </c>
      <c r="L59" s="289" t="s">
        <v>102</v>
      </c>
    </row>
    <row r="60" ht="23.25" customHeight="1" spans="1:12">
      <c r="A60" s="280" t="s">
        <v>67</v>
      </c>
      <c r="B60" s="281" t="s">
        <v>191</v>
      </c>
      <c r="C60" s="291" t="s">
        <v>181</v>
      </c>
      <c r="D60" s="283">
        <v>3</v>
      </c>
      <c r="E60" s="283">
        <v>21</v>
      </c>
      <c r="F60" s="283">
        <v>3</v>
      </c>
      <c r="G60" s="283">
        <v>10</v>
      </c>
      <c r="H60" s="278" t="s">
        <v>102</v>
      </c>
      <c r="I60" s="283">
        <v>15</v>
      </c>
      <c r="J60" s="283">
        <v>4</v>
      </c>
      <c r="K60" s="278" t="s">
        <v>102</v>
      </c>
      <c r="L60" s="279" t="s">
        <v>102</v>
      </c>
    </row>
    <row r="61" ht="23.25" customHeight="1" spans="1:12">
      <c r="A61" s="280"/>
      <c r="B61" s="281"/>
      <c r="C61" s="291" t="s">
        <v>182</v>
      </c>
      <c r="D61" s="283">
        <v>2</v>
      </c>
      <c r="E61" s="283">
        <v>19</v>
      </c>
      <c r="F61" s="283">
        <v>2</v>
      </c>
      <c r="G61" s="283">
        <v>6</v>
      </c>
      <c r="H61" s="283" t="s">
        <v>102</v>
      </c>
      <c r="I61" s="283">
        <v>11</v>
      </c>
      <c r="J61" s="283">
        <v>4</v>
      </c>
      <c r="K61" s="283" t="s">
        <v>102</v>
      </c>
      <c r="L61" s="284" t="s">
        <v>102</v>
      </c>
    </row>
    <row r="62" ht="23.25" customHeight="1" spans="1:12">
      <c r="A62" s="280"/>
      <c r="B62" s="281"/>
      <c r="C62" s="291" t="s">
        <v>183</v>
      </c>
      <c r="D62" s="283">
        <v>1</v>
      </c>
      <c r="E62" s="283">
        <v>2</v>
      </c>
      <c r="F62" s="283">
        <v>1</v>
      </c>
      <c r="G62" s="283">
        <v>4</v>
      </c>
      <c r="H62" s="288" t="s">
        <v>102</v>
      </c>
      <c r="I62" s="283">
        <v>4</v>
      </c>
      <c r="J62" s="283" t="s">
        <v>102</v>
      </c>
      <c r="K62" s="288" t="s">
        <v>102</v>
      </c>
      <c r="L62" s="289" t="s">
        <v>102</v>
      </c>
    </row>
    <row r="63" ht="23.25" customHeight="1" spans="1:12">
      <c r="A63" s="275" t="s">
        <v>69</v>
      </c>
      <c r="B63" s="276" t="s">
        <v>70</v>
      </c>
      <c r="C63" s="292" t="s">
        <v>181</v>
      </c>
      <c r="D63" s="278">
        <v>3</v>
      </c>
      <c r="E63" s="278">
        <v>19</v>
      </c>
      <c r="F63" s="278">
        <v>4</v>
      </c>
      <c r="G63" s="278">
        <v>11</v>
      </c>
      <c r="H63" s="278" t="s">
        <v>102</v>
      </c>
      <c r="I63" s="278">
        <v>24</v>
      </c>
      <c r="J63" s="278">
        <v>8</v>
      </c>
      <c r="K63" s="278" t="s">
        <v>102</v>
      </c>
      <c r="L63" s="279" t="s">
        <v>102</v>
      </c>
    </row>
    <row r="64" ht="23.25" customHeight="1" spans="1:12">
      <c r="A64" s="280"/>
      <c r="B64" s="281"/>
      <c r="C64" s="291" t="s">
        <v>182</v>
      </c>
      <c r="D64" s="283">
        <v>3</v>
      </c>
      <c r="E64" s="283">
        <v>9</v>
      </c>
      <c r="F64" s="283">
        <v>1</v>
      </c>
      <c r="G64" s="283">
        <v>6</v>
      </c>
      <c r="H64" s="283" t="s">
        <v>102</v>
      </c>
      <c r="I64" s="283">
        <v>14</v>
      </c>
      <c r="J64" s="283">
        <v>2</v>
      </c>
      <c r="K64" s="283" t="s">
        <v>102</v>
      </c>
      <c r="L64" s="284" t="s">
        <v>102</v>
      </c>
    </row>
    <row r="65" ht="23.25" customHeight="1" spans="1:12">
      <c r="A65" s="285"/>
      <c r="B65" s="286"/>
      <c r="C65" s="293" t="s">
        <v>183</v>
      </c>
      <c r="D65" s="288" t="s">
        <v>102</v>
      </c>
      <c r="E65" s="288">
        <v>10</v>
      </c>
      <c r="F65" s="288">
        <v>3</v>
      </c>
      <c r="G65" s="288">
        <v>5</v>
      </c>
      <c r="H65" s="288" t="s">
        <v>102</v>
      </c>
      <c r="I65" s="288">
        <v>10</v>
      </c>
      <c r="J65" s="288">
        <v>6</v>
      </c>
      <c r="K65" s="288" t="s">
        <v>102</v>
      </c>
      <c r="L65" s="289" t="s">
        <v>102</v>
      </c>
    </row>
    <row r="66" ht="23.25" customHeight="1" spans="1:12">
      <c r="A66" s="280" t="s">
        <v>71</v>
      </c>
      <c r="B66" s="281" t="s">
        <v>192</v>
      </c>
      <c r="C66" s="291" t="s">
        <v>181</v>
      </c>
      <c r="D66" s="283">
        <v>6</v>
      </c>
      <c r="E66" s="283">
        <v>32</v>
      </c>
      <c r="F66" s="283">
        <v>9</v>
      </c>
      <c r="G66" s="283">
        <v>22</v>
      </c>
      <c r="H66" s="283">
        <v>1</v>
      </c>
      <c r="I66" s="283">
        <v>29</v>
      </c>
      <c r="J66" s="283">
        <v>22</v>
      </c>
      <c r="K66" s="278" t="s">
        <v>102</v>
      </c>
      <c r="L66" s="284">
        <v>1</v>
      </c>
    </row>
    <row r="67" ht="23.25" customHeight="1" spans="1:12">
      <c r="A67" s="280"/>
      <c r="B67" s="281"/>
      <c r="C67" s="291" t="s">
        <v>182</v>
      </c>
      <c r="D67" s="283" t="s">
        <v>102</v>
      </c>
      <c r="E67" s="283">
        <v>6</v>
      </c>
      <c r="F67" s="283" t="s">
        <v>102</v>
      </c>
      <c r="G67" s="283">
        <v>3</v>
      </c>
      <c r="H67" s="283" t="s">
        <v>102</v>
      </c>
      <c r="I67" s="283">
        <v>8</v>
      </c>
      <c r="J67" s="283">
        <v>3</v>
      </c>
      <c r="K67" s="283" t="s">
        <v>102</v>
      </c>
      <c r="L67" s="284" t="s">
        <v>102</v>
      </c>
    </row>
    <row r="68" ht="23.25" customHeight="1" spans="1:12">
      <c r="A68" s="280"/>
      <c r="B68" s="281"/>
      <c r="C68" s="291" t="s">
        <v>183</v>
      </c>
      <c r="D68" s="283">
        <v>6</v>
      </c>
      <c r="E68" s="283">
        <v>26</v>
      </c>
      <c r="F68" s="283">
        <v>9</v>
      </c>
      <c r="G68" s="283">
        <v>19</v>
      </c>
      <c r="H68" s="283">
        <v>1</v>
      </c>
      <c r="I68" s="283">
        <v>21</v>
      </c>
      <c r="J68" s="283">
        <v>19</v>
      </c>
      <c r="K68" s="288" t="s">
        <v>102</v>
      </c>
      <c r="L68" s="284">
        <v>1</v>
      </c>
    </row>
    <row r="69" ht="23.25" customHeight="1" spans="1:12">
      <c r="A69" s="275" t="s">
        <v>73</v>
      </c>
      <c r="B69" s="276" t="s">
        <v>193</v>
      </c>
      <c r="C69" s="292" t="s">
        <v>181</v>
      </c>
      <c r="D69" s="278">
        <v>5</v>
      </c>
      <c r="E69" s="278">
        <v>36</v>
      </c>
      <c r="F69" s="278">
        <v>8</v>
      </c>
      <c r="G69" s="278">
        <v>18</v>
      </c>
      <c r="H69" s="278">
        <v>1</v>
      </c>
      <c r="I69" s="278">
        <v>28</v>
      </c>
      <c r="J69" s="278">
        <v>6</v>
      </c>
      <c r="K69" s="278">
        <v>1</v>
      </c>
      <c r="L69" s="279">
        <v>4</v>
      </c>
    </row>
    <row r="70" ht="23.25" customHeight="1" spans="1:12">
      <c r="A70" s="280"/>
      <c r="B70" s="281"/>
      <c r="C70" s="291" t="s">
        <v>182</v>
      </c>
      <c r="D70" s="283">
        <v>3</v>
      </c>
      <c r="E70" s="283">
        <v>20</v>
      </c>
      <c r="F70" s="283">
        <v>4</v>
      </c>
      <c r="G70" s="283">
        <v>10</v>
      </c>
      <c r="H70" s="283" t="s">
        <v>102</v>
      </c>
      <c r="I70" s="283">
        <v>19</v>
      </c>
      <c r="J70" s="283">
        <v>2</v>
      </c>
      <c r="K70" s="283">
        <v>1</v>
      </c>
      <c r="L70" s="284">
        <v>3</v>
      </c>
    </row>
    <row r="71" ht="23.25" customHeight="1" spans="1:12">
      <c r="A71" s="285"/>
      <c r="B71" s="286"/>
      <c r="C71" s="293" t="s">
        <v>183</v>
      </c>
      <c r="D71" s="288">
        <v>2</v>
      </c>
      <c r="E71" s="288">
        <v>16</v>
      </c>
      <c r="F71" s="288">
        <v>4</v>
      </c>
      <c r="G71" s="288">
        <v>8</v>
      </c>
      <c r="H71" s="288">
        <v>1</v>
      </c>
      <c r="I71" s="288">
        <v>9</v>
      </c>
      <c r="J71" s="288">
        <v>4</v>
      </c>
      <c r="K71" s="288" t="s">
        <v>102</v>
      </c>
      <c r="L71" s="289">
        <v>1</v>
      </c>
    </row>
    <row r="72" ht="23.25" customHeight="1" spans="1:12">
      <c r="A72" s="275" t="s">
        <v>75</v>
      </c>
      <c r="B72" s="276" t="s">
        <v>194</v>
      </c>
      <c r="C72" s="292" t="s">
        <v>181</v>
      </c>
      <c r="D72" s="283">
        <v>6</v>
      </c>
      <c r="E72" s="283">
        <v>45</v>
      </c>
      <c r="F72" s="283">
        <v>6</v>
      </c>
      <c r="G72" s="283">
        <v>28</v>
      </c>
      <c r="H72" s="283" t="s">
        <v>102</v>
      </c>
      <c r="I72" s="283">
        <v>11</v>
      </c>
      <c r="J72" s="283">
        <v>14</v>
      </c>
      <c r="K72" s="283">
        <v>3</v>
      </c>
      <c r="L72" s="284">
        <v>4</v>
      </c>
    </row>
    <row r="73" ht="23.25" customHeight="1" spans="1:12">
      <c r="A73" s="280"/>
      <c r="B73" s="281"/>
      <c r="C73" s="291" t="s">
        <v>182</v>
      </c>
      <c r="D73" s="283">
        <v>4</v>
      </c>
      <c r="E73" s="283">
        <v>18</v>
      </c>
      <c r="F73" s="283">
        <v>3</v>
      </c>
      <c r="G73" s="283">
        <v>15</v>
      </c>
      <c r="H73" s="283" t="s">
        <v>102</v>
      </c>
      <c r="I73" s="283">
        <v>5</v>
      </c>
      <c r="J73" s="283">
        <v>6</v>
      </c>
      <c r="K73" s="283" t="s">
        <v>102</v>
      </c>
      <c r="L73" s="284">
        <v>3</v>
      </c>
    </row>
    <row r="74" ht="23.25" customHeight="1" spans="1:12">
      <c r="A74" s="285"/>
      <c r="B74" s="286"/>
      <c r="C74" s="293" t="s">
        <v>183</v>
      </c>
      <c r="D74" s="283">
        <v>2</v>
      </c>
      <c r="E74" s="283">
        <v>27</v>
      </c>
      <c r="F74" s="283">
        <v>3</v>
      </c>
      <c r="G74" s="283">
        <v>13</v>
      </c>
      <c r="H74" s="283" t="s">
        <v>102</v>
      </c>
      <c r="I74" s="283">
        <v>6</v>
      </c>
      <c r="J74" s="283">
        <v>8</v>
      </c>
      <c r="K74" s="283">
        <v>3</v>
      </c>
      <c r="L74" s="284">
        <v>1</v>
      </c>
    </row>
    <row r="75" ht="23.25" customHeight="1" spans="1:12">
      <c r="A75" s="275"/>
      <c r="B75" s="276" t="s">
        <v>150</v>
      </c>
      <c r="C75" s="292" t="s">
        <v>181</v>
      </c>
      <c r="D75" s="278">
        <v>21</v>
      </c>
      <c r="E75" s="278">
        <v>202</v>
      </c>
      <c r="F75" s="278">
        <v>36</v>
      </c>
      <c r="G75" s="278">
        <v>93</v>
      </c>
      <c r="H75" s="278">
        <v>3</v>
      </c>
      <c r="I75" s="278">
        <v>142</v>
      </c>
      <c r="J75" s="278">
        <v>78</v>
      </c>
      <c r="K75" s="278" t="s">
        <v>102</v>
      </c>
      <c r="L75" s="279">
        <v>7</v>
      </c>
    </row>
    <row r="76" ht="23.25" customHeight="1" spans="1:12">
      <c r="A76" s="280"/>
      <c r="B76" s="281"/>
      <c r="C76" s="291" t="s">
        <v>182</v>
      </c>
      <c r="D76" s="283">
        <v>13</v>
      </c>
      <c r="E76" s="283">
        <v>113</v>
      </c>
      <c r="F76" s="283">
        <v>20</v>
      </c>
      <c r="G76" s="283">
        <v>57</v>
      </c>
      <c r="H76" s="283">
        <v>1</v>
      </c>
      <c r="I76" s="283">
        <v>80</v>
      </c>
      <c r="J76" s="283">
        <v>54</v>
      </c>
      <c r="K76" s="283" t="s">
        <v>102</v>
      </c>
      <c r="L76" s="284">
        <v>5</v>
      </c>
    </row>
    <row r="77" ht="23.25" customHeight="1" spans="1:12">
      <c r="A77" s="294"/>
      <c r="B77" s="295"/>
      <c r="C77" s="296" t="s">
        <v>183</v>
      </c>
      <c r="D77" s="297">
        <v>8</v>
      </c>
      <c r="E77" s="297">
        <v>89</v>
      </c>
      <c r="F77" s="297">
        <v>16</v>
      </c>
      <c r="G77" s="297">
        <v>36</v>
      </c>
      <c r="H77" s="297">
        <v>2</v>
      </c>
      <c r="I77" s="297">
        <v>62</v>
      </c>
      <c r="J77" s="297">
        <v>24</v>
      </c>
      <c r="K77" s="297" t="s">
        <v>102</v>
      </c>
      <c r="L77" s="298">
        <v>2</v>
      </c>
    </row>
    <row r="78" ht="19.5" spans="1:12">
      <c r="A78" s="299" t="s">
        <v>80</v>
      </c>
      <c r="B78" s="69"/>
      <c r="C78" s="69"/>
      <c r="D78" s="300"/>
      <c r="E78" s="300"/>
      <c r="F78" s="300"/>
      <c r="G78" s="300"/>
      <c r="H78" s="300"/>
      <c r="I78" s="300"/>
      <c r="J78" s="300"/>
      <c r="K78" s="300"/>
      <c r="L78" s="300"/>
    </row>
    <row r="79" spans="1:12">
      <c r="A79" s="299" t="s">
        <v>81</v>
      </c>
      <c r="B79" s="301"/>
      <c r="C79" s="301"/>
      <c r="D79" s="301"/>
      <c r="E79" s="301"/>
      <c r="F79" s="301"/>
      <c r="G79" s="301"/>
      <c r="H79" s="301"/>
      <c r="I79" s="301"/>
      <c r="J79" s="301"/>
      <c r="K79" s="301"/>
      <c r="L79" s="301"/>
    </row>
  </sheetData>
  <mergeCells count="67">
    <mergeCell ref="A1:L1"/>
    <mergeCell ref="D3:L3"/>
    <mergeCell ref="D4:G4"/>
    <mergeCell ref="A42:L42"/>
    <mergeCell ref="D44:L44"/>
    <mergeCell ref="D45:G45"/>
    <mergeCell ref="A3:A5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0"/>
    <mergeCell ref="A44:A46"/>
    <mergeCell ref="A47:A48"/>
    <mergeCell ref="A49:A50"/>
    <mergeCell ref="A51:A52"/>
    <mergeCell ref="A53:A54"/>
    <mergeCell ref="A55:A56"/>
    <mergeCell ref="A57:A59"/>
    <mergeCell ref="A60:A62"/>
    <mergeCell ref="A63:A65"/>
    <mergeCell ref="A66:A68"/>
    <mergeCell ref="A69:A71"/>
    <mergeCell ref="A72:A74"/>
    <mergeCell ref="A75:A77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0"/>
    <mergeCell ref="B44:B46"/>
    <mergeCell ref="B47:B48"/>
    <mergeCell ref="B49:B50"/>
    <mergeCell ref="B51:B52"/>
    <mergeCell ref="B53:B54"/>
    <mergeCell ref="B55:B56"/>
    <mergeCell ref="B57:B59"/>
    <mergeCell ref="B60:B62"/>
    <mergeCell ref="B63:B65"/>
    <mergeCell ref="B66:B68"/>
    <mergeCell ref="B69:B71"/>
    <mergeCell ref="B72:B74"/>
    <mergeCell ref="B75:B77"/>
    <mergeCell ref="C3:C5"/>
    <mergeCell ref="C44:C46"/>
    <mergeCell ref="I4:I5"/>
    <mergeCell ref="I45:I46"/>
    <mergeCell ref="J4:J5"/>
    <mergeCell ref="J45:J46"/>
    <mergeCell ref="K4:K5"/>
    <mergeCell ref="K45:K46"/>
    <mergeCell ref="L4:L5"/>
    <mergeCell ref="L45:L46"/>
  </mergeCells>
  <pageMargins left="0.905511811023622" right="0.708661417322835" top="0.748031496062992" bottom="0.748031496062992" header="0.31496062992126" footer="0.31496062992126"/>
  <pageSetup paperSize="1" scale="48" orientation="landscape"/>
  <headerFooter>
    <oddFooter>&amp;C7</oddFooter>
  </headerFooter>
  <rowBreaks count="1" manualBreakCount="1">
    <brk id="41" max="11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AL36"/>
  <sheetViews>
    <sheetView view="pageBreakPreview" zoomScale="90" zoomScaleNormal="100" topLeftCell="A17" workbookViewId="0">
      <selection activeCell="O14" sqref="O14"/>
    </sheetView>
  </sheetViews>
  <sheetFormatPr defaultColWidth="5.28571428571429" defaultRowHeight="15.75"/>
  <cols>
    <col min="1" max="1" width="18.4285714285714" style="135" customWidth="1"/>
    <col min="2" max="2" width="9.71428571428571" style="135" customWidth="1"/>
    <col min="3" max="3" width="8.85714285714286" style="135" customWidth="1"/>
    <col min="4" max="4" width="9.14285714285714" style="135" customWidth="1"/>
    <col min="5" max="19" width="7.57142857142857" style="135" customWidth="1"/>
    <col min="20" max="20" width="6.42857142857143" style="185" hidden="1" customWidth="1"/>
    <col min="21" max="21" width="6.42857142857143" style="185" customWidth="1"/>
    <col min="22" max="22" width="5.71428571428571" style="185" customWidth="1"/>
    <col min="23" max="30" width="8.85714285714286" style="185" customWidth="1"/>
    <col min="31" max="31" width="8.28571428571429" style="185" customWidth="1"/>
    <col min="32" max="32" width="7.85714285714286" style="185" customWidth="1"/>
    <col min="33" max="33" width="7" style="185" customWidth="1"/>
    <col min="34" max="34" width="7.85714285714286" style="185" customWidth="1"/>
    <col min="35" max="35" width="7" style="185" customWidth="1"/>
    <col min="36" max="36" width="7.85714285714286" style="185" customWidth="1"/>
    <col min="37" max="37" width="7" style="186" customWidth="1"/>
    <col min="38" max="38" width="7.85714285714286" style="135" customWidth="1"/>
    <col min="39" max="39" width="7" style="135" customWidth="1"/>
    <col min="40" max="40" width="7.85714285714286" style="135" customWidth="1"/>
    <col min="41" max="41" width="7" style="135" customWidth="1"/>
    <col min="42" max="42" width="6.71428571428571" style="135" customWidth="1"/>
    <col min="43" max="16384" width="5.28571428571429" style="135"/>
  </cols>
  <sheetData>
    <row r="1" ht="35.25" customHeight="1" spans="1:38">
      <c r="A1" s="187" t="s">
        <v>204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</row>
    <row r="2" ht="14.25" customHeight="1" spans="1:38">
      <c r="A2" s="188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</row>
    <row r="3" ht="13.5" customHeight="1" spans="1:38">
      <c r="A3" s="190" t="s">
        <v>205</v>
      </c>
      <c r="B3" s="191" t="s">
        <v>180</v>
      </c>
      <c r="C3" s="191"/>
      <c r="D3" s="191" t="s">
        <v>171</v>
      </c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2"/>
      <c r="T3" s="193"/>
      <c r="AJ3" s="186"/>
      <c r="AK3" s="135"/>
    </row>
    <row r="4" ht="20.25" customHeight="1" spans="1:38">
      <c r="A4" s="194"/>
      <c r="B4" s="195"/>
      <c r="C4" s="195"/>
      <c r="D4" s="195" t="s">
        <v>206</v>
      </c>
      <c r="E4" s="195"/>
      <c r="F4" s="195" t="s">
        <v>207</v>
      </c>
      <c r="G4" s="195"/>
      <c r="H4" s="195" t="s">
        <v>208</v>
      </c>
      <c r="I4" s="195"/>
      <c r="J4" s="195" t="s">
        <v>209</v>
      </c>
      <c r="K4" s="195"/>
      <c r="L4" s="195" t="s">
        <v>210</v>
      </c>
      <c r="M4" s="195"/>
      <c r="N4" s="195" t="s">
        <v>211</v>
      </c>
      <c r="O4" s="195"/>
      <c r="P4" s="195" t="s">
        <v>212</v>
      </c>
      <c r="Q4" s="195"/>
      <c r="R4" s="195" t="s">
        <v>213</v>
      </c>
      <c r="S4" s="196"/>
      <c r="AJ4" s="186"/>
      <c r="AK4" s="135"/>
    </row>
    <row r="5" ht="20.25" customHeight="1" spans="1:38">
      <c r="A5" s="194"/>
      <c r="B5" s="195" t="s">
        <v>214</v>
      </c>
      <c r="C5" s="195" t="s">
        <v>31</v>
      </c>
      <c r="D5" s="195" t="s">
        <v>214</v>
      </c>
      <c r="E5" s="195" t="s">
        <v>31</v>
      </c>
      <c r="F5" s="195" t="s">
        <v>214</v>
      </c>
      <c r="G5" s="195" t="s">
        <v>31</v>
      </c>
      <c r="H5" s="195" t="s">
        <v>214</v>
      </c>
      <c r="I5" s="195" t="s">
        <v>31</v>
      </c>
      <c r="J5" s="195" t="s">
        <v>214</v>
      </c>
      <c r="K5" s="195" t="s">
        <v>31</v>
      </c>
      <c r="L5" s="195" t="s">
        <v>214</v>
      </c>
      <c r="M5" s="195" t="s">
        <v>31</v>
      </c>
      <c r="N5" s="195" t="s">
        <v>214</v>
      </c>
      <c r="O5" s="195" t="s">
        <v>31</v>
      </c>
      <c r="P5" s="195" t="s">
        <v>214</v>
      </c>
      <c r="Q5" s="195" t="s">
        <v>31</v>
      </c>
      <c r="R5" s="195" t="s">
        <v>214</v>
      </c>
      <c r="S5" s="196" t="s">
        <v>31</v>
      </c>
      <c r="AJ5" s="186"/>
      <c r="AK5" s="135"/>
    </row>
    <row r="6" s="182" customFormat="1" ht="21.75" customHeight="1" spans="1:38">
      <c r="A6" s="197" t="s">
        <v>180</v>
      </c>
      <c r="B6" s="198">
        <v>528</v>
      </c>
      <c r="C6" s="199">
        <v>32.5032087684793</v>
      </c>
      <c r="D6" s="200" t="s">
        <v>102</v>
      </c>
      <c r="E6" s="200" t="s">
        <v>102</v>
      </c>
      <c r="F6" s="198">
        <v>7</v>
      </c>
      <c r="G6" s="201">
        <v>4.0374677002584</v>
      </c>
      <c r="H6" s="198">
        <v>31</v>
      </c>
      <c r="I6" s="201">
        <v>18.964304285321</v>
      </c>
      <c r="J6" s="198">
        <v>138</v>
      </c>
      <c r="K6" s="201">
        <v>44.8533976448716</v>
      </c>
      <c r="L6" s="198">
        <v>133</v>
      </c>
      <c r="M6" s="201">
        <v>47.3368569038848</v>
      </c>
      <c r="N6" s="198">
        <v>102</v>
      </c>
      <c r="O6" s="201">
        <v>44.7602037905749</v>
      </c>
      <c r="P6" s="198">
        <v>60</v>
      </c>
      <c r="Q6" s="201">
        <v>39.083364817155</v>
      </c>
      <c r="R6" s="198">
        <v>57</v>
      </c>
      <c r="S6" s="202">
        <v>40.8234300705386</v>
      </c>
      <c r="T6" s="203"/>
      <c r="U6" s="204"/>
      <c r="V6" s="204"/>
      <c r="W6" s="205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6"/>
    </row>
    <row r="7" ht="21.75" customHeight="1" spans="1:38">
      <c r="A7" s="207" t="s">
        <v>215</v>
      </c>
      <c r="B7" s="208">
        <v>104</v>
      </c>
      <c r="C7" s="209">
        <v>6.40214718167016</v>
      </c>
      <c r="D7" s="210" t="s">
        <v>102</v>
      </c>
      <c r="E7" s="210" t="s">
        <v>102</v>
      </c>
      <c r="F7" s="208">
        <v>3</v>
      </c>
      <c r="G7" s="211">
        <v>1.73034330011074</v>
      </c>
      <c r="H7" s="208">
        <v>15</v>
      </c>
      <c r="I7" s="211">
        <v>9.17627626709081</v>
      </c>
      <c r="J7" s="208">
        <v>41</v>
      </c>
      <c r="K7" s="211">
        <v>13.3260094452155</v>
      </c>
      <c r="L7" s="208">
        <v>27</v>
      </c>
      <c r="M7" s="211">
        <v>9.60973786770594</v>
      </c>
      <c r="N7" s="208">
        <v>13</v>
      </c>
      <c r="O7" s="211">
        <v>5.70473185566151</v>
      </c>
      <c r="P7" s="208">
        <v>3</v>
      </c>
      <c r="Q7" s="211">
        <v>1.95416824085775</v>
      </c>
      <c r="R7" s="208">
        <v>2</v>
      </c>
      <c r="S7" s="212">
        <v>1.43240105510662</v>
      </c>
      <c r="T7" s="213"/>
      <c r="AK7" s="214"/>
      <c r="AL7" s="214"/>
    </row>
    <row r="8" ht="21.75" customHeight="1" spans="1:38">
      <c r="A8" s="215" t="s">
        <v>216</v>
      </c>
      <c r="B8" s="216">
        <v>424</v>
      </c>
      <c r="C8" s="217">
        <v>26.1010615868091</v>
      </c>
      <c r="D8" s="218" t="s">
        <v>102</v>
      </c>
      <c r="E8" s="218" t="s">
        <v>102</v>
      </c>
      <c r="F8" s="216">
        <v>4</v>
      </c>
      <c r="G8" s="219">
        <v>2.30712440014766</v>
      </c>
      <c r="H8" s="216">
        <v>16</v>
      </c>
      <c r="I8" s="219">
        <v>9.7880280182302</v>
      </c>
      <c r="J8" s="216">
        <v>97</v>
      </c>
      <c r="K8" s="219">
        <v>31.5273881996561</v>
      </c>
      <c r="L8" s="216">
        <v>106</v>
      </c>
      <c r="M8" s="219">
        <v>37.7271190361789</v>
      </c>
      <c r="N8" s="216">
        <v>89</v>
      </c>
      <c r="O8" s="219">
        <v>39.0554719349134</v>
      </c>
      <c r="P8" s="216">
        <v>57</v>
      </c>
      <c r="Q8" s="219">
        <v>37.1291965762972</v>
      </c>
      <c r="R8" s="216">
        <v>55</v>
      </c>
      <c r="S8" s="220">
        <v>39.391029015432</v>
      </c>
      <c r="T8" s="213"/>
      <c r="AA8" s="221"/>
      <c r="AC8" s="221"/>
      <c r="AE8" s="221"/>
      <c r="AG8" s="221"/>
      <c r="AI8" s="221"/>
      <c r="AJ8" s="221"/>
      <c r="AK8" s="214"/>
      <c r="AL8" s="214"/>
    </row>
    <row r="9" s="183" customFormat="1" ht="14.25" customHeight="1" spans="1:38">
      <c r="A9" s="222" t="s">
        <v>217</v>
      </c>
      <c r="B9" s="222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6"/>
    </row>
    <row r="10" s="183" customFormat="1" ht="12.75" customHeight="1" spans="1:38">
      <c r="A10" s="223" t="s">
        <v>80</v>
      </c>
      <c r="B10" s="224"/>
      <c r="C10" s="224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5"/>
      <c r="O10" s="225"/>
      <c r="P10" s="225"/>
      <c r="Q10" s="225"/>
      <c r="R10" s="225"/>
      <c r="S10" s="225"/>
      <c r="T10" s="185"/>
      <c r="U10" s="185"/>
      <c r="V10" s="185"/>
      <c r="W10" s="185"/>
      <c r="X10" s="185"/>
      <c r="Y10" s="185"/>
      <c r="Z10" s="226"/>
      <c r="AA10" s="227"/>
      <c r="AB10" s="227"/>
      <c r="AC10" s="228"/>
      <c r="AD10" s="185"/>
      <c r="AE10" s="185"/>
      <c r="AF10" s="185"/>
      <c r="AG10" s="185"/>
      <c r="AH10" s="185"/>
      <c r="AI10" s="185"/>
      <c r="AJ10" s="185"/>
      <c r="AK10" s="186"/>
    </row>
    <row r="11" s="183" customFormat="1" ht="12.75" customHeight="1" spans="1:38">
      <c r="A11" s="223" t="s">
        <v>81</v>
      </c>
      <c r="B11" s="224"/>
      <c r="C11" s="225"/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185"/>
      <c r="U11" s="185"/>
      <c r="V11" s="185"/>
      <c r="W11" s="185"/>
      <c r="X11" s="185"/>
      <c r="Y11" s="185"/>
      <c r="Z11" s="185"/>
      <c r="AA11" s="226"/>
      <c r="AB11" s="227"/>
      <c r="AC11" s="227"/>
      <c r="AD11" s="185"/>
      <c r="AE11" s="185"/>
      <c r="AF11" s="185"/>
      <c r="AG11" s="185"/>
      <c r="AH11" s="185"/>
      <c r="AI11" s="185"/>
      <c r="AJ11" s="185"/>
      <c r="AK11" s="186"/>
    </row>
    <row r="21" hidden="1"/>
    <row r="22" ht="11.25" hidden="1" customHeight="1" spans="1:37">
      <c r="D22" s="229"/>
      <c r="E22" s="230"/>
      <c r="X22" s="231"/>
      <c r="Y22" s="232"/>
      <c r="AA22" s="227"/>
      <c r="AB22" s="227"/>
      <c r="AC22" s="226"/>
      <c r="AD22" s="226"/>
    </row>
    <row r="23" hidden="1" spans="1:37">
      <c r="D23" s="229"/>
      <c r="E23" s="230"/>
      <c r="R23" s="214"/>
      <c r="X23" s="231"/>
      <c r="Y23" s="232"/>
      <c r="AA23" s="227"/>
      <c r="AB23" s="227"/>
      <c r="AD23" s="226"/>
    </row>
    <row r="24" s="184" customFormat="1" ht="12.75" hidden="1" customHeight="1" spans="1:37">
      <c r="A24" s="233"/>
      <c r="B24" s="233"/>
      <c r="C24" s="233"/>
      <c r="D24" s="233"/>
      <c r="E24" s="184">
        <f>E28+F28</f>
        <v>313851</v>
      </c>
      <c r="G24" s="234">
        <f>G28+H28</f>
        <v>288065</v>
      </c>
      <c r="H24" s="233"/>
      <c r="I24" s="234">
        <f>I28+J28</f>
        <v>239666</v>
      </c>
      <c r="K24" s="234">
        <f>K28+L28</f>
        <v>166117</v>
      </c>
      <c r="L24" s="233"/>
      <c r="M24" s="235">
        <f>M28+N28+O28</f>
        <v>152238</v>
      </c>
      <c r="N24" s="233"/>
      <c r="O24" s="233"/>
      <c r="P24" s="233"/>
      <c r="Q24" s="233"/>
      <c r="R24" s="233"/>
      <c r="S24" s="233"/>
      <c r="T24" s="236"/>
      <c r="U24" s="236"/>
      <c r="V24" s="236"/>
      <c r="W24" s="236"/>
      <c r="X24" s="236"/>
      <c r="Y24" s="236"/>
      <c r="Z24" s="237"/>
      <c r="AA24" s="238"/>
      <c r="AB24" s="238"/>
      <c r="AC24" s="239"/>
      <c r="AD24" s="236"/>
      <c r="AE24" s="236"/>
      <c r="AF24" s="236"/>
      <c r="AG24" s="236"/>
      <c r="AH24" s="236"/>
      <c r="AI24" s="236"/>
      <c r="AJ24" s="236"/>
    </row>
    <row r="25" s="184" customFormat="1" ht="12.75" hidden="1" customHeight="1" spans="1:37">
      <c r="P25" s="240"/>
      <c r="Q25" s="240"/>
      <c r="T25" s="236"/>
      <c r="U25" s="236"/>
      <c r="V25" s="236"/>
      <c r="W25" s="236"/>
      <c r="X25" s="236"/>
      <c r="Y25" s="236"/>
      <c r="Z25" s="237"/>
      <c r="AA25" s="238"/>
      <c r="AB25" s="238"/>
      <c r="AC25" s="239"/>
      <c r="AD25" s="236"/>
      <c r="AE25" s="236"/>
      <c r="AF25" s="236"/>
      <c r="AG25" s="236"/>
      <c r="AH25" s="236"/>
      <c r="AI25" s="236"/>
      <c r="AJ25" s="236"/>
    </row>
    <row r="26" s="184" customFormat="1" ht="12.75" hidden="1" customHeight="1" spans="1:37">
      <c r="B26" s="184" t="s">
        <v>140</v>
      </c>
      <c r="C26" s="184" t="s">
        <v>141</v>
      </c>
      <c r="D26" s="241" t="s">
        <v>154</v>
      </c>
      <c r="E26" s="241" t="s">
        <v>218</v>
      </c>
      <c r="F26" s="242" t="s">
        <v>219</v>
      </c>
      <c r="G26" s="241" t="s">
        <v>157</v>
      </c>
      <c r="H26" s="184" t="s">
        <v>158</v>
      </c>
      <c r="I26" s="241" t="s">
        <v>159</v>
      </c>
      <c r="J26" s="184" t="s">
        <v>164</v>
      </c>
      <c r="K26" s="241" t="s">
        <v>165</v>
      </c>
      <c r="L26" s="184" t="s">
        <v>166</v>
      </c>
      <c r="M26" s="241" t="s">
        <v>167</v>
      </c>
      <c r="N26" s="184" t="s">
        <v>168</v>
      </c>
      <c r="O26" s="241" t="s">
        <v>169</v>
      </c>
      <c r="Q26" s="241"/>
      <c r="S26" s="241"/>
      <c r="T26" s="236"/>
      <c r="U26" s="236"/>
      <c r="V26" s="236"/>
      <c r="W26" s="236"/>
      <c r="X26" s="236"/>
      <c r="Y26" s="236"/>
      <c r="Z26" s="237"/>
      <c r="AA26" s="238"/>
      <c r="AB26" s="238"/>
      <c r="AC26" s="239"/>
      <c r="AD26" s="236"/>
      <c r="AE26" s="236"/>
      <c r="AF26" s="236"/>
      <c r="AG26" s="236"/>
      <c r="AH26" s="236"/>
      <c r="AI26" s="236"/>
      <c r="AJ26" s="236"/>
    </row>
    <row r="27" s="183" customFormat="1" ht="12.75" hidden="1" customHeight="1" spans="1:37">
      <c r="B27" s="184"/>
      <c r="C27" s="184"/>
      <c r="D27" s="23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S27" s="243"/>
      <c r="T27" s="185"/>
      <c r="U27" s="185"/>
      <c r="V27" s="185"/>
      <c r="W27" s="185"/>
      <c r="X27" s="185"/>
      <c r="Y27" s="185"/>
      <c r="Z27" s="226"/>
      <c r="AA27" s="227"/>
      <c r="AB27" s="227"/>
      <c r="AC27" s="228"/>
      <c r="AD27" s="185"/>
      <c r="AE27" s="185"/>
      <c r="AF27" s="185"/>
      <c r="AG27" s="185"/>
      <c r="AH27" s="185"/>
      <c r="AI27" s="185"/>
      <c r="AJ27" s="185"/>
      <c r="AK27" s="186"/>
    </row>
    <row r="28" s="183" customFormat="1" ht="12.75" hidden="1" customHeight="1" spans="1:37">
      <c r="B28" s="184">
        <v>179349</v>
      </c>
      <c r="C28" s="244">
        <v>176637</v>
      </c>
      <c r="D28" s="184">
        <v>168849</v>
      </c>
      <c r="E28" s="184">
        <v>159762</v>
      </c>
      <c r="F28" s="184">
        <v>154089</v>
      </c>
      <c r="G28" s="245">
        <v>147616</v>
      </c>
      <c r="H28" s="184">
        <v>140449</v>
      </c>
      <c r="I28" s="245">
        <v>128660</v>
      </c>
      <c r="J28" s="184">
        <v>111006</v>
      </c>
      <c r="K28" s="245">
        <v>93203</v>
      </c>
      <c r="L28" s="184">
        <v>72914</v>
      </c>
      <c r="M28" s="245">
        <v>55268</v>
      </c>
      <c r="N28" s="184">
        <v>40604</v>
      </c>
      <c r="O28" s="245">
        <v>56366</v>
      </c>
      <c r="P28" s="184">
        <f>SUM(B28:O28)</f>
        <v>1684772</v>
      </c>
      <c r="Q28" s="184"/>
      <c r="S28" s="246"/>
      <c r="T28" s="185"/>
      <c r="U28" s="185"/>
      <c r="V28" s="185"/>
      <c r="W28" s="185"/>
      <c r="X28" s="185"/>
      <c r="Y28" s="185"/>
      <c r="Z28" s="185"/>
      <c r="AA28" s="226"/>
      <c r="AB28" s="227"/>
      <c r="AC28" s="227"/>
      <c r="AD28" s="185"/>
      <c r="AE28" s="185"/>
      <c r="AF28" s="185"/>
      <c r="AG28" s="185"/>
      <c r="AH28" s="185"/>
      <c r="AI28" s="185"/>
      <c r="AJ28" s="185"/>
      <c r="AK28" s="186"/>
    </row>
    <row r="29" hidden="1" spans="1:37">
      <c r="A29" s="183"/>
      <c r="B29" s="184"/>
      <c r="C29" s="184"/>
      <c r="D29" s="184"/>
      <c r="E29" s="184"/>
      <c r="F29" s="184"/>
      <c r="G29" s="239"/>
      <c r="H29" s="184"/>
      <c r="I29" s="239"/>
      <c r="J29" s="184"/>
      <c r="K29" s="247"/>
      <c r="L29" s="184"/>
      <c r="M29" s="184"/>
      <c r="N29" s="184"/>
      <c r="O29" s="184"/>
      <c r="P29" s="184">
        <f t="shared" ref="P29" si="0">SUM(B29:O29)</f>
        <v>0</v>
      </c>
      <c r="Q29" s="184"/>
      <c r="R29" s="183"/>
      <c r="S29" s="183"/>
      <c r="X29" s="228"/>
      <c r="Y29" s="248"/>
      <c r="AA29" s="227"/>
      <c r="AB29" s="249"/>
      <c r="AC29" s="227"/>
      <c r="AD29" s="227"/>
    </row>
    <row r="30" hidden="1" spans="1:37">
      <c r="A30" s="183"/>
      <c r="B30" s="184" t="s">
        <v>141</v>
      </c>
      <c r="C30" s="184" t="s">
        <v>154</v>
      </c>
      <c r="D30" s="184" t="s">
        <v>155</v>
      </c>
      <c r="E30" s="184" t="s">
        <v>156</v>
      </c>
      <c r="F30" s="184" t="s">
        <v>157</v>
      </c>
      <c r="G30" s="184" t="s">
        <v>158</v>
      </c>
      <c r="H30" s="184" t="s">
        <v>159</v>
      </c>
      <c r="I30" s="184" t="s">
        <v>164</v>
      </c>
      <c r="J30" s="184" t="s">
        <v>165</v>
      </c>
      <c r="K30" s="184" t="s">
        <v>166</v>
      </c>
      <c r="L30" s="184" t="s">
        <v>167</v>
      </c>
      <c r="M30" s="184" t="s">
        <v>168</v>
      </c>
      <c r="N30" s="184" t="s">
        <v>169</v>
      </c>
      <c r="O30" s="184" t="s">
        <v>3</v>
      </c>
      <c r="P30" s="184"/>
      <c r="Q30" s="184"/>
      <c r="R30" s="183"/>
      <c r="S30" s="183"/>
      <c r="U30" s="186"/>
      <c r="X30" s="231"/>
      <c r="Y30" s="232"/>
      <c r="AA30" s="227"/>
      <c r="AD30" s="226"/>
    </row>
    <row r="31" hidden="1" spans="1:37">
      <c r="B31" s="184">
        <v>3</v>
      </c>
      <c r="C31" s="184">
        <v>13</v>
      </c>
      <c r="D31" s="184">
        <v>24</v>
      </c>
      <c r="E31" s="250">
        <v>16</v>
      </c>
      <c r="F31" s="184">
        <v>19</v>
      </c>
      <c r="G31" s="184">
        <v>12</v>
      </c>
      <c r="H31" s="251">
        <v>4</v>
      </c>
      <c r="I31" s="184">
        <v>5</v>
      </c>
      <c r="J31" s="184">
        <v>3</v>
      </c>
      <c r="K31" s="184">
        <v>2</v>
      </c>
      <c r="L31" s="184">
        <v>2</v>
      </c>
      <c r="M31" s="184">
        <v>1</v>
      </c>
      <c r="N31" s="184">
        <v>1</v>
      </c>
      <c r="O31" s="184">
        <v>105</v>
      </c>
      <c r="P31" s="184"/>
      <c r="Q31" s="184"/>
      <c r="U31" s="186"/>
      <c r="X31" s="231"/>
      <c r="Y31" s="232"/>
      <c r="AA31" s="227"/>
      <c r="AD31" s="226"/>
    </row>
    <row r="32" ht="18" hidden="1" customHeight="1" spans="1:37">
      <c r="B32" s="184">
        <v>1</v>
      </c>
      <c r="C32" s="184">
        <v>30</v>
      </c>
      <c r="D32" s="184">
        <v>68</v>
      </c>
      <c r="E32" s="250">
        <v>87</v>
      </c>
      <c r="F32" s="184">
        <v>136</v>
      </c>
      <c r="G32" s="184">
        <v>109</v>
      </c>
      <c r="H32" s="251">
        <v>97</v>
      </c>
      <c r="I32" s="184">
        <v>61</v>
      </c>
      <c r="J32" s="184">
        <v>55</v>
      </c>
      <c r="K32" s="184">
        <v>37</v>
      </c>
      <c r="L32" s="184">
        <v>37</v>
      </c>
      <c r="M32" s="184">
        <v>28</v>
      </c>
      <c r="N32" s="184">
        <v>45</v>
      </c>
      <c r="O32" s="184">
        <v>791</v>
      </c>
      <c r="P32" s="184"/>
      <c r="Q32" s="184"/>
      <c r="X32" s="231"/>
      <c r="Y32" s="232"/>
      <c r="AA32" s="227"/>
      <c r="AD32" s="226"/>
    </row>
    <row r="33" ht="11.25" hidden="1" customHeight="1" spans="2:30">
      <c r="B33" s="184"/>
      <c r="C33" s="184"/>
      <c r="D33" s="184"/>
      <c r="E33" s="250"/>
      <c r="F33" s="184"/>
      <c r="G33" s="184"/>
      <c r="H33" s="251"/>
      <c r="I33" s="184"/>
      <c r="J33" s="184"/>
      <c r="K33" s="184"/>
      <c r="L33" s="184"/>
      <c r="M33" s="184"/>
      <c r="N33" s="184"/>
      <c r="O33" s="184"/>
      <c r="P33" s="184"/>
      <c r="Q33" s="184"/>
      <c r="X33" s="231"/>
      <c r="Y33" s="232"/>
      <c r="AA33" s="227"/>
      <c r="AD33" s="226"/>
    </row>
    <row r="34" hidden="1" spans="2:30">
      <c r="Y34" s="232"/>
      <c r="AB34" s="227"/>
      <c r="AC34" s="226"/>
      <c r="AD34" s="226"/>
    </row>
    <row r="35" hidden="1" spans="2:30">
      <c r="Y35" s="232"/>
      <c r="AB35" s="227"/>
      <c r="AD35" s="226"/>
    </row>
    <row r="36" hidden="1"/>
  </sheetData>
  <mergeCells count="13">
    <mergeCell ref="A1:S1"/>
    <mergeCell ref="D3:S3"/>
    <mergeCell ref="D4:E4"/>
    <mergeCell ref="F4:G4"/>
    <mergeCell ref="H4:I4"/>
    <mergeCell ref="J4:K4"/>
    <mergeCell ref="L4:M4"/>
    <mergeCell ref="N4:O4"/>
    <mergeCell ref="P4:Q4"/>
    <mergeCell ref="R4:S4"/>
    <mergeCell ref="A9:S9"/>
    <mergeCell ref="A3:A5"/>
    <mergeCell ref="B3:C4"/>
  </mergeCells>
  <pageMargins left="0.708661417322835" right="0.708661417322835" top="1.33858267716535" bottom="0.748031496062992" header="0.31496062992126" footer="0.31496062992126"/>
  <pageSetup paperSize="1" scale="76" orientation="landscape"/>
  <headerFooter>
    <oddFooter>&amp;C&amp;"Times New Roman,Normal"&amp;9 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N34"/>
  <sheetViews>
    <sheetView view="pageBreakPreview" zoomScaleNormal="100" topLeftCell="A23" workbookViewId="0">
      <selection activeCell="B9" sqref="B9:L29"/>
    </sheetView>
  </sheetViews>
  <sheetFormatPr defaultColWidth="11.4285714285714" defaultRowHeight="22.5" customHeight="1"/>
  <cols>
    <col min="1" max="1" width="50.2857142857143" style="133" customWidth="1"/>
    <col min="2" max="2" width="7.85714285714286" style="133" customWidth="1"/>
    <col min="3" max="3" width="8.71428571428571" style="133" customWidth="1"/>
    <col min="4" max="4" width="8.42857142857143" style="133" customWidth="1"/>
    <col min="5" max="5" width="8.85714285714286" style="133" customWidth="1"/>
    <col min="6" max="6" width="7.71428571428571" style="133" customWidth="1"/>
    <col min="7" max="7" width="10.4285714285714" style="133" customWidth="1"/>
    <col min="8" max="10" width="9" style="133" customWidth="1"/>
    <col min="11" max="11" width="8" style="133" customWidth="1"/>
    <col min="12" max="13" width="10.2857142857143" style="133" customWidth="1"/>
    <col min="14" max="16384" width="11.4285714285714" style="133"/>
  </cols>
  <sheetData>
    <row r="1" customHeight="1" spans="1:14">
      <c r="A1" s="134" t="s">
        <v>220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</row>
    <row r="2" customHeight="1" spans="1:14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customHeight="1" spans="1:14">
      <c r="A3" s="135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customHeight="1" spans="1:14">
      <c r="A4" s="136" t="s">
        <v>27</v>
      </c>
      <c r="B4" s="137" t="s">
        <v>221</v>
      </c>
      <c r="C4" s="138"/>
      <c r="D4" s="138"/>
      <c r="E4" s="138"/>
      <c r="F4" s="138"/>
      <c r="G4" s="138"/>
      <c r="H4" s="138"/>
      <c r="I4" s="138"/>
      <c r="J4" s="138"/>
      <c r="K4" s="138"/>
      <c r="L4" s="139"/>
    </row>
    <row r="5" customHeight="1" spans="1:14">
      <c r="A5" s="140"/>
      <c r="B5" s="141" t="s">
        <v>180</v>
      </c>
      <c r="C5" s="141"/>
      <c r="D5" s="141"/>
      <c r="E5" s="141"/>
      <c r="F5" s="141"/>
      <c r="G5" s="142"/>
      <c r="H5" s="143" t="s">
        <v>222</v>
      </c>
      <c r="I5" s="141"/>
      <c r="J5" s="141"/>
      <c r="K5" s="141"/>
      <c r="L5" s="144"/>
    </row>
    <row r="6" customHeight="1" spans="1:14">
      <c r="A6" s="140"/>
      <c r="B6" s="145" t="s">
        <v>180</v>
      </c>
      <c r="C6" s="145"/>
      <c r="D6" s="144" t="s">
        <v>28</v>
      </c>
      <c r="E6" s="146"/>
      <c r="F6" s="146"/>
      <c r="G6" s="147"/>
      <c r="H6" s="148" t="s">
        <v>180</v>
      </c>
      <c r="I6" s="141" t="s">
        <v>28</v>
      </c>
      <c r="J6" s="141"/>
      <c r="K6" s="141"/>
      <c r="L6" s="144"/>
    </row>
    <row r="7" customHeight="1" spans="1:14">
      <c r="A7" s="140"/>
      <c r="B7" s="145"/>
      <c r="C7" s="145"/>
      <c r="D7" s="144" t="s">
        <v>29</v>
      </c>
      <c r="E7" s="146"/>
      <c r="F7" s="146" t="s">
        <v>30</v>
      </c>
      <c r="G7" s="147"/>
      <c r="H7" s="148"/>
      <c r="I7" s="141" t="s">
        <v>29</v>
      </c>
      <c r="J7" s="141"/>
      <c r="K7" s="141" t="s">
        <v>30</v>
      </c>
      <c r="L7" s="144"/>
      <c r="M7" s="149"/>
    </row>
    <row r="8" customHeight="1" spans="1:14">
      <c r="A8" s="150"/>
      <c r="B8" s="143" t="s">
        <v>5</v>
      </c>
      <c r="C8" s="141" t="s">
        <v>31</v>
      </c>
      <c r="D8" s="141" t="s">
        <v>5</v>
      </c>
      <c r="E8" s="141" t="s">
        <v>31</v>
      </c>
      <c r="F8" s="141" t="s">
        <v>5</v>
      </c>
      <c r="G8" s="142" t="s">
        <v>31</v>
      </c>
      <c r="H8" s="148"/>
      <c r="I8" s="141" t="s">
        <v>5</v>
      </c>
      <c r="J8" s="141" t="s">
        <v>31</v>
      </c>
      <c r="K8" s="141" t="s">
        <v>5</v>
      </c>
      <c r="L8" s="144" t="s">
        <v>31</v>
      </c>
      <c r="M8" s="151"/>
    </row>
    <row r="9" customHeight="1" spans="1:14">
      <c r="A9" s="152" t="s">
        <v>3</v>
      </c>
      <c r="B9" s="153">
        <v>3277</v>
      </c>
      <c r="C9" s="154">
        <v>75.5238444010604</v>
      </c>
      <c r="D9" s="153">
        <v>1636</v>
      </c>
      <c r="E9" s="155">
        <v>75.235824761232</v>
      </c>
      <c r="F9" s="153">
        <v>1641</v>
      </c>
      <c r="G9" s="156">
        <v>75.8131900166826</v>
      </c>
      <c r="H9" s="157">
        <v>3247</v>
      </c>
      <c r="I9" s="158">
        <v>1623</v>
      </c>
      <c r="J9" s="155">
        <v>74.6379850779215</v>
      </c>
      <c r="K9" s="158">
        <v>1624</v>
      </c>
      <c r="L9" s="159">
        <v>75.027800479642</v>
      </c>
      <c r="M9" s="160"/>
    </row>
    <row r="10" customHeight="1" spans="1:14">
      <c r="A10" s="161" t="s">
        <v>223</v>
      </c>
      <c r="B10" s="162">
        <v>350</v>
      </c>
      <c r="C10" s="163">
        <v>8.06632454695488</v>
      </c>
      <c r="D10" s="162">
        <v>179</v>
      </c>
      <c r="E10" s="164">
        <v>8.23179256250644</v>
      </c>
      <c r="F10" s="162">
        <v>171</v>
      </c>
      <c r="G10" s="165">
        <v>7.90009475493768</v>
      </c>
      <c r="H10" s="166">
        <v>348</v>
      </c>
      <c r="I10" s="167">
        <v>178</v>
      </c>
      <c r="J10" s="164">
        <v>8.18580489455947</v>
      </c>
      <c r="K10" s="167">
        <v>170</v>
      </c>
      <c r="L10" s="168">
        <v>7.85389537040588</v>
      </c>
      <c r="M10" s="151"/>
    </row>
    <row r="11" customHeight="1" spans="1:14">
      <c r="A11" s="169" t="s">
        <v>86</v>
      </c>
      <c r="B11" s="162">
        <v>321</v>
      </c>
      <c r="C11" s="163">
        <v>14.7620414109752</v>
      </c>
      <c r="D11" s="162">
        <v>321</v>
      </c>
      <c r="E11" s="164">
        <v>14.7620414109752</v>
      </c>
      <c r="F11" s="162" t="s">
        <v>54</v>
      </c>
      <c r="G11" s="165" t="s">
        <v>54</v>
      </c>
      <c r="H11" s="166">
        <v>320</v>
      </c>
      <c r="I11" s="167">
        <v>320</v>
      </c>
      <c r="J11" s="164">
        <v>14.7160537430283</v>
      </c>
      <c r="K11" s="167" t="s">
        <v>54</v>
      </c>
      <c r="L11" s="168" t="s">
        <v>54</v>
      </c>
      <c r="M11" s="151"/>
    </row>
    <row r="12" customHeight="1" spans="1:14">
      <c r="A12" s="161" t="s">
        <v>99</v>
      </c>
      <c r="B12" s="162">
        <v>329</v>
      </c>
      <c r="C12" s="163">
        <v>7.58234507413759</v>
      </c>
      <c r="D12" s="162">
        <v>191</v>
      </c>
      <c r="E12" s="164">
        <v>8.78364457787</v>
      </c>
      <c r="F12" s="162">
        <v>138</v>
      </c>
      <c r="G12" s="165">
        <v>6.3755150653883</v>
      </c>
      <c r="H12" s="166">
        <v>323</v>
      </c>
      <c r="I12" s="167">
        <v>188</v>
      </c>
      <c r="J12" s="164">
        <v>8.64568157402911</v>
      </c>
      <c r="K12" s="167">
        <v>135</v>
      </c>
      <c r="L12" s="168">
        <v>6.2369169117929</v>
      </c>
    </row>
    <row r="13" customHeight="1" spans="1:14">
      <c r="A13" s="169" t="s">
        <v>224</v>
      </c>
      <c r="B13" s="162">
        <v>222</v>
      </c>
      <c r="C13" s="163">
        <v>5.11635442692567</v>
      </c>
      <c r="D13" s="162">
        <v>147</v>
      </c>
      <c r="E13" s="164">
        <v>6.76018718820361</v>
      </c>
      <c r="F13" s="162">
        <v>75</v>
      </c>
      <c r="G13" s="165">
        <v>3.46495383988494</v>
      </c>
      <c r="H13" s="166">
        <v>220</v>
      </c>
      <c r="I13" s="167">
        <v>147</v>
      </c>
      <c r="J13" s="164">
        <v>6.76018718820361</v>
      </c>
      <c r="K13" s="167">
        <v>73</v>
      </c>
      <c r="L13" s="168">
        <v>3.37255507082135</v>
      </c>
      <c r="N13" s="170"/>
    </row>
    <row r="14" customHeight="1" spans="1:14">
      <c r="A14" s="169" t="s">
        <v>84</v>
      </c>
      <c r="B14" s="162">
        <v>285</v>
      </c>
      <c r="C14" s="163">
        <v>6.56829284537755</v>
      </c>
      <c r="D14" s="162">
        <v>6</v>
      </c>
      <c r="E14" s="164">
        <v>0.27592600768178</v>
      </c>
      <c r="F14" s="162">
        <v>279</v>
      </c>
      <c r="G14" s="165">
        <v>12.889628284372</v>
      </c>
      <c r="H14" s="166">
        <v>284</v>
      </c>
      <c r="I14" s="167">
        <v>6</v>
      </c>
      <c r="J14" s="164">
        <v>0.27592600768178</v>
      </c>
      <c r="K14" s="167">
        <v>278</v>
      </c>
      <c r="L14" s="168">
        <v>12.8434288998402</v>
      </c>
      <c r="N14" s="170"/>
    </row>
    <row r="15" customHeight="1" spans="1:14">
      <c r="A15" s="161" t="s">
        <v>225</v>
      </c>
      <c r="B15" s="162">
        <v>150</v>
      </c>
      <c r="C15" s="163">
        <v>3.45699623440923</v>
      </c>
      <c r="D15" s="162">
        <v>78</v>
      </c>
      <c r="E15" s="164">
        <v>3.58703809986314</v>
      </c>
      <c r="F15" s="162">
        <v>72</v>
      </c>
      <c r="G15" s="165">
        <v>3.32635568628955</v>
      </c>
      <c r="H15" s="166">
        <v>148</v>
      </c>
      <c r="I15" s="167">
        <v>78</v>
      </c>
      <c r="J15" s="164">
        <v>3.58703809986314</v>
      </c>
      <c r="K15" s="167">
        <v>70</v>
      </c>
      <c r="L15" s="168">
        <v>3.23395691722595</v>
      </c>
      <c r="N15" s="171"/>
    </row>
    <row r="16" customHeight="1" spans="1:14">
      <c r="A16" s="169" t="s">
        <v>226</v>
      </c>
      <c r="B16" s="162">
        <v>183</v>
      </c>
      <c r="C16" s="163">
        <v>8.45448736931927</v>
      </c>
      <c r="D16" s="162" t="s">
        <v>54</v>
      </c>
      <c r="E16" s="164" t="s">
        <v>54</v>
      </c>
      <c r="F16" s="162">
        <v>183</v>
      </c>
      <c r="G16" s="165">
        <v>8.45448736931927</v>
      </c>
      <c r="H16" s="166">
        <v>182</v>
      </c>
      <c r="I16" s="167"/>
      <c r="J16" s="164" t="s">
        <v>54</v>
      </c>
      <c r="K16" s="167">
        <v>182</v>
      </c>
      <c r="L16" s="168">
        <v>8.40828798478747</v>
      </c>
      <c r="N16" s="171"/>
    </row>
    <row r="17" customHeight="1" spans="1:14">
      <c r="A17" s="169" t="s">
        <v>227</v>
      </c>
      <c r="B17" s="162">
        <v>170</v>
      </c>
      <c r="C17" s="163">
        <v>3.9179290656638</v>
      </c>
      <c r="D17" s="162">
        <v>83</v>
      </c>
      <c r="E17" s="164">
        <v>3.81697643959796</v>
      </c>
      <c r="F17" s="162">
        <v>87</v>
      </c>
      <c r="G17" s="165">
        <v>4.01934645426654</v>
      </c>
      <c r="H17" s="166">
        <v>168</v>
      </c>
      <c r="I17" s="167">
        <v>82</v>
      </c>
      <c r="J17" s="164">
        <v>3.77098877165099</v>
      </c>
      <c r="K17" s="167">
        <v>86</v>
      </c>
      <c r="L17" s="168">
        <v>3.97314706973474</v>
      </c>
      <c r="N17" s="149"/>
    </row>
    <row r="18" customHeight="1" spans="1:14">
      <c r="A18" s="161" t="s">
        <v>104</v>
      </c>
      <c r="B18" s="162">
        <v>130</v>
      </c>
      <c r="C18" s="163">
        <v>2.99606340315467</v>
      </c>
      <c r="D18" s="162">
        <v>65</v>
      </c>
      <c r="E18" s="164">
        <v>2.98919841655262</v>
      </c>
      <c r="F18" s="162">
        <v>65</v>
      </c>
      <c r="G18" s="165">
        <v>3.00295999456695</v>
      </c>
      <c r="H18" s="166">
        <v>130</v>
      </c>
      <c r="I18" s="167">
        <v>65</v>
      </c>
      <c r="J18" s="164">
        <v>2.98919841655262</v>
      </c>
      <c r="K18" s="167">
        <v>65</v>
      </c>
      <c r="L18" s="168">
        <v>3.00295999456695</v>
      </c>
      <c r="N18" s="171"/>
    </row>
    <row r="19" customHeight="1" spans="1:14">
      <c r="A19" s="161" t="s">
        <v>228</v>
      </c>
      <c r="B19" s="162">
        <v>85</v>
      </c>
      <c r="C19" s="163">
        <v>1.9589645328319</v>
      </c>
      <c r="D19" s="162">
        <v>48</v>
      </c>
      <c r="E19" s="164">
        <v>2.20740806145424</v>
      </c>
      <c r="F19" s="162">
        <v>37</v>
      </c>
      <c r="G19" s="165">
        <v>1.70937722767657</v>
      </c>
      <c r="H19" s="166">
        <v>85</v>
      </c>
      <c r="I19" s="167">
        <v>48</v>
      </c>
      <c r="J19" s="164">
        <v>2.20740806145424</v>
      </c>
      <c r="K19" s="167">
        <v>37</v>
      </c>
      <c r="L19" s="168">
        <v>1.70937722767657</v>
      </c>
      <c r="N19" s="171"/>
    </row>
    <row r="20" customHeight="1" spans="1:14">
      <c r="A20" s="161" t="s">
        <v>229</v>
      </c>
      <c r="B20" s="162">
        <v>63</v>
      </c>
      <c r="C20" s="163">
        <v>1.45193841845188</v>
      </c>
      <c r="D20" s="162">
        <v>43</v>
      </c>
      <c r="E20" s="164">
        <v>1.97746972171942</v>
      </c>
      <c r="F20" s="162">
        <v>20</v>
      </c>
      <c r="G20" s="165">
        <v>0.923987690635985</v>
      </c>
      <c r="H20" s="166">
        <v>62</v>
      </c>
      <c r="I20" s="167">
        <v>42</v>
      </c>
      <c r="J20" s="164">
        <v>1.93148205377246</v>
      </c>
      <c r="K20" s="167">
        <v>20</v>
      </c>
      <c r="L20" s="168">
        <v>0.923987690635985</v>
      </c>
      <c r="N20" s="171"/>
    </row>
    <row r="21" ht="34.5" customHeight="1" spans="1:14">
      <c r="A21" s="169" t="s">
        <v>230</v>
      </c>
      <c r="B21" s="162">
        <v>83</v>
      </c>
      <c r="C21" s="163">
        <v>3.83454891613934</v>
      </c>
      <c r="D21" s="162" t="s">
        <v>54</v>
      </c>
      <c r="E21" s="164" t="s">
        <v>54</v>
      </c>
      <c r="F21" s="162">
        <v>83</v>
      </c>
      <c r="G21" s="165">
        <v>3.83454891613934</v>
      </c>
      <c r="H21" s="166">
        <v>82</v>
      </c>
      <c r="I21" s="167" t="s">
        <v>54</v>
      </c>
      <c r="J21" s="164" t="s">
        <v>54</v>
      </c>
      <c r="K21" s="167">
        <v>82</v>
      </c>
      <c r="L21" s="168">
        <v>3.78834953160754</v>
      </c>
      <c r="N21" s="171"/>
    </row>
    <row r="22" ht="32.25" customHeight="1" spans="1:14">
      <c r="A22" s="169" t="s">
        <v>231</v>
      </c>
      <c r="B22" s="162">
        <v>69</v>
      </c>
      <c r="C22" s="163">
        <v>1.59021826782825</v>
      </c>
      <c r="D22" s="162">
        <v>31</v>
      </c>
      <c r="E22" s="164">
        <v>1.42561770635586</v>
      </c>
      <c r="F22" s="162">
        <v>38</v>
      </c>
      <c r="G22" s="165">
        <v>1.75557661220837</v>
      </c>
      <c r="H22" s="166">
        <v>67</v>
      </c>
      <c r="I22" s="167">
        <v>30</v>
      </c>
      <c r="J22" s="164">
        <v>1.3796300384089</v>
      </c>
      <c r="K22" s="167">
        <v>37</v>
      </c>
      <c r="L22" s="168">
        <v>1.70937722767657</v>
      </c>
      <c r="N22" s="171"/>
    </row>
    <row r="23" customHeight="1" spans="1:14">
      <c r="A23" s="161" t="s">
        <v>62</v>
      </c>
      <c r="B23" s="162">
        <v>60</v>
      </c>
      <c r="C23" s="163">
        <v>2.77196307190796</v>
      </c>
      <c r="D23" s="162" t="s">
        <v>54</v>
      </c>
      <c r="E23" s="164" t="s">
        <v>54</v>
      </c>
      <c r="F23" s="162">
        <v>60</v>
      </c>
      <c r="G23" s="165">
        <v>2.77196307190796</v>
      </c>
      <c r="H23" s="166">
        <v>60</v>
      </c>
      <c r="I23" s="167" t="s">
        <v>54</v>
      </c>
      <c r="J23" s="164" t="s">
        <v>54</v>
      </c>
      <c r="K23" s="167">
        <v>60</v>
      </c>
      <c r="L23" s="168">
        <v>2.77196307190796</v>
      </c>
      <c r="N23" s="171"/>
    </row>
    <row r="24" customHeight="1" spans="1:14">
      <c r="A24" s="169" t="s">
        <v>232</v>
      </c>
      <c r="B24" s="162">
        <v>63</v>
      </c>
      <c r="C24" s="163">
        <v>1.45193841845188</v>
      </c>
      <c r="D24" s="162">
        <v>36</v>
      </c>
      <c r="E24" s="164">
        <v>1.65555604609068</v>
      </c>
      <c r="F24" s="162">
        <v>27</v>
      </c>
      <c r="G24" s="165">
        <v>1.24738338235858</v>
      </c>
      <c r="H24" s="166">
        <v>63</v>
      </c>
      <c r="I24" s="167">
        <v>36</v>
      </c>
      <c r="J24" s="164">
        <v>1.65555604609068</v>
      </c>
      <c r="K24" s="167">
        <v>27</v>
      </c>
      <c r="L24" s="168">
        <v>1.24738338235858</v>
      </c>
      <c r="N24" s="171"/>
    </row>
    <row r="25" customHeight="1" spans="1:14">
      <c r="A25" s="161" t="s">
        <v>233</v>
      </c>
      <c r="B25" s="162">
        <v>28</v>
      </c>
      <c r="C25" s="163">
        <v>0.645305963756391</v>
      </c>
      <c r="D25" s="162">
        <v>14</v>
      </c>
      <c r="E25" s="164">
        <v>0.643827351257487</v>
      </c>
      <c r="F25" s="162">
        <v>14</v>
      </c>
      <c r="G25" s="165">
        <v>0.64679138344519</v>
      </c>
      <c r="H25" s="166">
        <v>28</v>
      </c>
      <c r="I25" s="167">
        <v>14</v>
      </c>
      <c r="J25" s="164">
        <v>0.643827351257487</v>
      </c>
      <c r="K25" s="167">
        <v>14</v>
      </c>
      <c r="L25" s="168">
        <v>0.64679138344519</v>
      </c>
      <c r="N25" s="171"/>
    </row>
    <row r="26" customHeight="1" spans="1:14">
      <c r="A26" s="161" t="s">
        <v>105</v>
      </c>
      <c r="B26" s="162">
        <v>35</v>
      </c>
      <c r="C26" s="163">
        <v>0.806632454695488</v>
      </c>
      <c r="D26" s="162">
        <v>31</v>
      </c>
      <c r="E26" s="164">
        <v>1.42561770635586</v>
      </c>
      <c r="F26" s="162">
        <v>4</v>
      </c>
      <c r="G26" s="165">
        <v>0.184797538127197</v>
      </c>
      <c r="H26" s="166">
        <v>33</v>
      </c>
      <c r="I26" s="167">
        <v>29</v>
      </c>
      <c r="J26" s="164">
        <v>1.33364237046194</v>
      </c>
      <c r="K26" s="167">
        <v>4</v>
      </c>
      <c r="L26" s="168">
        <v>0.184797538127197</v>
      </c>
      <c r="N26" s="171"/>
    </row>
    <row r="27" customHeight="1" spans="1:14">
      <c r="A27" s="169" t="s">
        <v>234</v>
      </c>
      <c r="B27" s="162">
        <v>30</v>
      </c>
      <c r="C27" s="163">
        <v>0.691399246881847</v>
      </c>
      <c r="D27" s="162">
        <v>25</v>
      </c>
      <c r="E27" s="164">
        <v>1.14969169867408</v>
      </c>
      <c r="F27" s="162">
        <v>5</v>
      </c>
      <c r="G27" s="165">
        <v>0.230996922658996</v>
      </c>
      <c r="H27" s="166">
        <v>30</v>
      </c>
      <c r="I27" s="167">
        <v>25</v>
      </c>
      <c r="J27" s="164">
        <v>1.14969169867408</v>
      </c>
      <c r="K27" s="167">
        <v>5</v>
      </c>
      <c r="L27" s="168">
        <v>0.230996922658996</v>
      </c>
      <c r="N27" s="171"/>
    </row>
    <row r="28" customHeight="1" spans="1:14">
      <c r="A28" s="169" t="s">
        <v>235</v>
      </c>
      <c r="B28" s="162">
        <v>29</v>
      </c>
      <c r="C28" s="163">
        <v>0.668352605319119</v>
      </c>
      <c r="D28" s="162">
        <v>18</v>
      </c>
      <c r="E28" s="164">
        <v>0.82777802304534</v>
      </c>
      <c r="F28" s="162">
        <v>11</v>
      </c>
      <c r="G28" s="165">
        <v>0.508193229849792</v>
      </c>
      <c r="H28" s="166">
        <v>29</v>
      </c>
      <c r="I28" s="167">
        <v>18</v>
      </c>
      <c r="J28" s="164">
        <v>0.82777802304534</v>
      </c>
      <c r="K28" s="167">
        <v>11</v>
      </c>
      <c r="L28" s="168">
        <v>0.508193229849792</v>
      </c>
      <c r="N28" s="171"/>
    </row>
    <row r="29" customHeight="1" spans="1:14">
      <c r="A29" s="172" t="s">
        <v>150</v>
      </c>
      <c r="B29" s="173">
        <v>592</v>
      </c>
      <c r="C29" s="174">
        <v>13.6436118051351</v>
      </c>
      <c r="D29" s="173">
        <v>320</v>
      </c>
      <c r="E29" s="175">
        <v>14.7160537430283</v>
      </c>
      <c r="F29" s="173">
        <v>272</v>
      </c>
      <c r="G29" s="176">
        <v>12.5662325926494</v>
      </c>
      <c r="H29" s="177">
        <v>585</v>
      </c>
      <c r="I29" s="178">
        <v>317</v>
      </c>
      <c r="J29" s="164">
        <v>14.5780907391874</v>
      </c>
      <c r="K29" s="178">
        <v>268</v>
      </c>
      <c r="L29" s="168">
        <v>12.3814350545222</v>
      </c>
      <c r="N29" s="171"/>
    </row>
    <row r="30" customHeight="1" spans="1:14">
      <c r="A30" s="179" t="s">
        <v>236</v>
      </c>
      <c r="B30" s="180"/>
      <c r="C30" s="180"/>
      <c r="D30" s="180"/>
      <c r="E30" s="180"/>
      <c r="F30" s="180"/>
      <c r="G30" s="180"/>
      <c r="H30" s="180"/>
      <c r="I30" s="180"/>
      <c r="J30" s="180"/>
      <c r="K30" s="180"/>
      <c r="L30" s="180"/>
      <c r="N30" s="171"/>
    </row>
    <row r="31" customHeight="1" spans="1:14">
      <c r="A31" s="179" t="s">
        <v>237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N31" s="171"/>
    </row>
    <row r="32" customHeight="1" spans="1:14">
      <c r="A32" s="179" t="s">
        <v>238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N32" s="171"/>
    </row>
    <row r="33" customHeight="1" spans="1:14">
      <c r="A33" s="181" t="s">
        <v>81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N33" s="171"/>
    </row>
    <row r="34" customHeight="1" spans="1:14">
      <c r="A34" s="135"/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N34" s="149"/>
    </row>
  </sheetData>
  <mergeCells count="11">
    <mergeCell ref="B4:L4"/>
    <mergeCell ref="B5:G5"/>
    <mergeCell ref="H5:L5"/>
    <mergeCell ref="D6:G6"/>
    <mergeCell ref="I6:L6"/>
    <mergeCell ref="I7:J7"/>
    <mergeCell ref="K7:L7"/>
    <mergeCell ref="A4:A8"/>
    <mergeCell ref="H6:H8"/>
    <mergeCell ref="A1:L2"/>
    <mergeCell ref="B6:C7"/>
  </mergeCells>
  <printOptions horizontalCentered="1" verticalCentered="1"/>
  <pageMargins left="0.708661417322835" right="0.708661417322835" top="0.748031496062992" bottom="0.748031496062992" header="0.31496062992126" footer="0.31496062992126"/>
  <pageSetup paperSize="1" scale="66" orientation="landscape"/>
  <headerFooter>
    <oddFooter>&amp;C9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BE69"/>
  <sheetViews>
    <sheetView view="pageBreakPreview" zoomScalePageLayoutView="60" zoomScaleNormal="100" topLeftCell="A19" workbookViewId="0">
      <selection activeCell="K25" sqref="K25"/>
    </sheetView>
  </sheetViews>
  <sheetFormatPr defaultColWidth="11.4285714285714" defaultRowHeight="18.75"/>
  <cols>
    <col min="1" max="1" width="83.7142857142857" style="109" customWidth="1"/>
    <col min="2" max="2" width="9.71428571428571" style="107" customWidth="1"/>
    <col min="3" max="13" width="15.1428571428571" style="1" customWidth="1"/>
    <col min="14" max="14" width="17.2857142857143" style="67" customWidth="1"/>
    <col min="15" max="15" width="10" style="67" customWidth="1"/>
    <col min="16" max="16" width="11.4285714285714" style="67"/>
    <col min="17" max="17" width="11.4285714285714" style="67" customWidth="1"/>
    <col min="18" max="30" width="11.4285714285714" style="67"/>
    <col min="31" max="16384" width="11.4285714285714" style="1"/>
  </cols>
  <sheetData>
    <row r="1" ht="27.75" customHeight="1" spans="1:57">
      <c r="A1" s="114" t="s">
        <v>239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67" t="s">
        <v>240</v>
      </c>
    </row>
    <row r="2" ht="27.75" customHeight="1" spans="1:57">
      <c r="B2" s="70"/>
    </row>
    <row r="3" ht="27.75" customHeight="1" spans="1:57">
      <c r="A3" s="72" t="s">
        <v>241</v>
      </c>
      <c r="B3" s="73" t="s">
        <v>28</v>
      </c>
      <c r="C3" s="73" t="s">
        <v>180</v>
      </c>
      <c r="D3" s="115" t="s">
        <v>242</v>
      </c>
      <c r="E3" s="115"/>
      <c r="F3" s="115"/>
      <c r="G3" s="115"/>
      <c r="H3" s="115"/>
      <c r="I3" s="115"/>
      <c r="J3" s="115"/>
      <c r="K3" s="115"/>
      <c r="L3" s="115"/>
      <c r="M3" s="116"/>
      <c r="N3" s="117" t="s">
        <v>243</v>
      </c>
      <c r="O3" s="118" t="s">
        <v>28</v>
      </c>
    </row>
    <row r="4" ht="27.75" customHeight="1" spans="1:57">
      <c r="A4" s="76"/>
      <c r="B4" s="77"/>
      <c r="C4" s="77"/>
      <c r="D4" s="119" t="s">
        <v>136</v>
      </c>
      <c r="E4" s="77" t="s">
        <v>137</v>
      </c>
      <c r="F4" s="77" t="s">
        <v>138</v>
      </c>
      <c r="G4" s="77" t="s">
        <v>139</v>
      </c>
      <c r="H4" s="77" t="s">
        <v>140</v>
      </c>
      <c r="I4" s="77" t="s">
        <v>141</v>
      </c>
      <c r="J4" s="77" t="s">
        <v>154</v>
      </c>
      <c r="K4" s="77" t="s">
        <v>155</v>
      </c>
      <c r="L4" s="77" t="s">
        <v>156</v>
      </c>
      <c r="M4" s="120" t="s">
        <v>157</v>
      </c>
      <c r="N4" s="117"/>
      <c r="O4" s="118"/>
      <c r="P4" s="121" t="s">
        <v>158</v>
      </c>
      <c r="Q4" s="121" t="s">
        <v>159</v>
      </c>
      <c r="R4" s="121" t="s">
        <v>164</v>
      </c>
      <c r="S4" s="121" t="s">
        <v>165</v>
      </c>
      <c r="T4" s="121" t="s">
        <v>166</v>
      </c>
      <c r="U4" s="121" t="s">
        <v>167</v>
      </c>
      <c r="V4" s="121" t="s">
        <v>168</v>
      </c>
      <c r="W4" s="121" t="s">
        <v>244</v>
      </c>
      <c r="X4" s="122" t="s">
        <v>245</v>
      </c>
      <c r="Y4" s="122" t="s">
        <v>246</v>
      </c>
    </row>
    <row r="5" s="110" customFormat="1" ht="27.75" customHeight="1" spans="1:57">
      <c r="A5" s="79" t="s">
        <v>247</v>
      </c>
      <c r="B5" s="80" t="s">
        <v>181</v>
      </c>
      <c r="C5" s="81">
        <f>C8+C11+C14+C17+C20+C23+C26+C29+C32+C34+C40+C42+C45+C47+C50+C53+C56+C59+C62+C65</f>
        <v>3277</v>
      </c>
      <c r="D5" s="81">
        <f>D50</f>
        <v>1</v>
      </c>
      <c r="E5" s="81">
        <f>E53+E65</f>
        <v>8</v>
      </c>
      <c r="F5" s="81">
        <f>F11+F20+F50+F53+F65+F56</f>
        <v>15</v>
      </c>
      <c r="G5" s="81">
        <f>G53+G65</f>
        <v>12</v>
      </c>
      <c r="H5" s="81">
        <f>H8+H17+H53+H65</f>
        <v>20</v>
      </c>
      <c r="I5" s="81">
        <f>I11+I20+I53+I62+I65</f>
        <v>16</v>
      </c>
      <c r="J5" s="81">
        <f>J11+J17+J20+J29+J34+J42+J53+J56+J65</f>
        <v>35</v>
      </c>
      <c r="K5" s="81">
        <f>K8+K11+K17+K29+K32+K34+K40+K42+K50+K53+K56+K59+K65+K20</f>
        <v>58</v>
      </c>
      <c r="L5" s="81">
        <f>L11+L17+L20+L23+L26+L29+L32+L34+L40+L42+L47+L50+L53+L65</f>
        <v>74</v>
      </c>
      <c r="M5" s="82">
        <f>M8+M11+M17+M20+M23+M26+M29+M32+M34+M40+M42+M50+M53+M56+M65</f>
        <v>99</v>
      </c>
      <c r="N5" s="123" t="s">
        <v>247</v>
      </c>
      <c r="O5" s="124" t="s">
        <v>181</v>
      </c>
      <c r="P5" s="125">
        <f t="shared" ref="P5:Y5" si="0">+P6+P7</f>
        <v>159</v>
      </c>
      <c r="Q5" s="125">
        <f t="shared" si="0"/>
        <v>176</v>
      </c>
      <c r="R5" s="125">
        <f t="shared" si="0"/>
        <v>247</v>
      </c>
      <c r="S5" s="125">
        <f t="shared" si="0"/>
        <v>281</v>
      </c>
      <c r="T5" s="125">
        <f t="shared" si="0"/>
        <v>367</v>
      </c>
      <c r="U5" s="125">
        <f t="shared" si="0"/>
        <v>386</v>
      </c>
      <c r="V5" s="125">
        <f t="shared" si="0"/>
        <v>378</v>
      </c>
      <c r="W5" s="125">
        <f t="shared" si="0"/>
        <v>329</v>
      </c>
      <c r="X5" s="125">
        <f t="shared" si="0"/>
        <v>418</v>
      </c>
      <c r="Y5" s="125">
        <f t="shared" si="0"/>
        <v>1</v>
      </c>
      <c r="Z5" s="124"/>
      <c r="AA5" s="124"/>
      <c r="AB5" s="124"/>
      <c r="AC5" s="124"/>
      <c r="AD5" s="124"/>
    </row>
    <row r="6" s="110" customFormat="1" ht="27.75" customHeight="1" spans="1:57">
      <c r="A6" s="79"/>
      <c r="B6" s="80" t="s">
        <v>182</v>
      </c>
      <c r="C6" s="81">
        <f>C9+C12+C15+C18+C21+C24+C27+C30+C43+C46+C48+C51+C54+C57+C60+C63+C66</f>
        <v>1636</v>
      </c>
      <c r="D6" s="81">
        <f t="shared" ref="D6:D7" si="1">D51</f>
        <v>1</v>
      </c>
      <c r="E6" s="81">
        <f t="shared" ref="E6" si="2">E54+E66</f>
        <v>7</v>
      </c>
      <c r="F6" s="81">
        <f t="shared" ref="F6" si="3">F12+F21+F51+F54+F66+F57</f>
        <v>10</v>
      </c>
      <c r="G6" s="81">
        <f t="shared" ref="G6:G7" si="4">G54+G66</f>
        <v>4</v>
      </c>
      <c r="H6" s="81">
        <f>H9+H54+H66</f>
        <v>10</v>
      </c>
      <c r="I6" s="81">
        <f>I12+I54+I63+I66</f>
        <v>11</v>
      </c>
      <c r="J6" s="81">
        <f>J12+J18+J21+J30+J54+J57+J66</f>
        <v>18</v>
      </c>
      <c r="K6" s="81">
        <f>K9+K12+K18+K30+K51+K54+K57+K66+K21</f>
        <v>24</v>
      </c>
      <c r="L6" s="81">
        <f>L12+L18+L21+L24+L30+L54+L66</f>
        <v>33</v>
      </c>
      <c r="M6" s="82">
        <f>M9+M12+M18+M21+M27+M30+M54+M57+M66</f>
        <v>26</v>
      </c>
      <c r="N6" s="123"/>
      <c r="O6" s="124" t="s">
        <v>182</v>
      </c>
      <c r="P6" s="124">
        <v>47</v>
      </c>
      <c r="Q6" s="124">
        <v>69</v>
      </c>
      <c r="R6" s="124">
        <v>114</v>
      </c>
      <c r="S6" s="124">
        <v>144</v>
      </c>
      <c r="T6" s="124">
        <v>201</v>
      </c>
      <c r="U6" s="124">
        <v>224</v>
      </c>
      <c r="V6" s="124">
        <v>224</v>
      </c>
      <c r="W6" s="124">
        <v>198</v>
      </c>
      <c r="X6" s="124">
        <v>236</v>
      </c>
      <c r="Y6" s="124">
        <v>1</v>
      </c>
      <c r="Z6" s="124"/>
      <c r="AA6" s="124"/>
      <c r="AB6" s="124"/>
      <c r="AC6" s="124"/>
      <c r="AD6" s="124"/>
    </row>
    <row r="7" s="111" customFormat="1" ht="27.75" customHeight="1" spans="1:57">
      <c r="A7" s="84"/>
      <c r="B7" s="85" t="s">
        <v>183</v>
      </c>
      <c r="C7" s="81">
        <f>C10+C13+C16+C19+C22+C25+C28+C31+C33+C36+C35+C41+C44+C49+C52+C55+C58+C61+C64+C67</f>
        <v>1641</v>
      </c>
      <c r="D7" s="126" t="str">
        <f t="shared" si="1"/>
        <v>_</v>
      </c>
      <c r="E7" s="81">
        <f>E67</f>
        <v>1</v>
      </c>
      <c r="F7" s="81">
        <f>F22+F52+F55+F67</f>
        <v>5</v>
      </c>
      <c r="G7" s="81">
        <f t="shared" si="4"/>
        <v>8</v>
      </c>
      <c r="H7" s="81">
        <f>H19+H55+H67</f>
        <v>10</v>
      </c>
      <c r="I7" s="81">
        <f>I13+I22+I55+I67</f>
        <v>5</v>
      </c>
      <c r="J7" s="81">
        <f>J13+J22+J3+J67+J35+J44+J55</f>
        <v>17</v>
      </c>
      <c r="K7" s="81">
        <f>K13+K19+K35+K41+K44+K55+K58+K61+K67+K33</f>
        <v>34</v>
      </c>
      <c r="L7" s="81">
        <f>L13+L19+L25+L31+L55+L67+L33+L35+L41+L44+L49+L52+L28</f>
        <v>41</v>
      </c>
      <c r="M7" s="82">
        <f>M10+M13+M19+M22+M31+M55+M58+M67+M33+M35+M44+M41+M52+M25</f>
        <v>73</v>
      </c>
      <c r="N7" s="123"/>
      <c r="O7" s="124" t="s">
        <v>183</v>
      </c>
      <c r="P7" s="124">
        <v>112</v>
      </c>
      <c r="Q7" s="124">
        <v>107</v>
      </c>
      <c r="R7" s="124">
        <v>133</v>
      </c>
      <c r="S7" s="124">
        <v>137</v>
      </c>
      <c r="T7" s="124">
        <v>166</v>
      </c>
      <c r="U7" s="124">
        <v>162</v>
      </c>
      <c r="V7" s="124">
        <v>154</v>
      </c>
      <c r="W7" s="124">
        <v>131</v>
      </c>
      <c r="X7" s="124">
        <v>182</v>
      </c>
      <c r="Y7" s="124">
        <v>0</v>
      </c>
      <c r="Z7" s="124"/>
      <c r="AA7" s="124"/>
      <c r="AB7" s="124"/>
      <c r="AC7" s="124"/>
      <c r="AD7" s="124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</row>
    <row r="8" s="112" customFormat="1" ht="27.75" customHeight="1" spans="1:57">
      <c r="A8" s="86" t="s">
        <v>248</v>
      </c>
      <c r="B8" s="87" t="s">
        <v>181</v>
      </c>
      <c r="C8" s="88">
        <v>63</v>
      </c>
      <c r="D8" s="88" t="s">
        <v>102</v>
      </c>
      <c r="E8" s="88" t="s">
        <v>102</v>
      </c>
      <c r="F8" s="88" t="s">
        <v>102</v>
      </c>
      <c r="G8" s="88" t="s">
        <v>102</v>
      </c>
      <c r="H8" s="88">
        <v>1</v>
      </c>
      <c r="I8" s="88" t="s">
        <v>102</v>
      </c>
      <c r="J8" s="88" t="s">
        <v>102</v>
      </c>
      <c r="K8" s="88">
        <v>1</v>
      </c>
      <c r="L8" s="88" t="s">
        <v>102</v>
      </c>
      <c r="M8" s="89">
        <v>4</v>
      </c>
      <c r="N8" s="127" t="s">
        <v>248</v>
      </c>
      <c r="O8" s="67" t="s">
        <v>181</v>
      </c>
      <c r="P8" s="128">
        <v>2</v>
      </c>
      <c r="Q8" s="128">
        <v>4</v>
      </c>
      <c r="R8" s="128">
        <v>9</v>
      </c>
      <c r="S8" s="128">
        <v>6</v>
      </c>
      <c r="T8" s="128">
        <v>11</v>
      </c>
      <c r="U8" s="128">
        <v>6</v>
      </c>
      <c r="V8" s="128">
        <v>14</v>
      </c>
      <c r="W8" s="128">
        <v>6</v>
      </c>
      <c r="X8" s="128">
        <v>8</v>
      </c>
      <c r="Y8" s="128"/>
      <c r="Z8" s="67"/>
      <c r="AA8" s="67"/>
      <c r="AB8" s="67"/>
      <c r="AC8" s="67"/>
      <c r="AD8" s="67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ht="27.75" customHeight="1" spans="1:57">
      <c r="A9" s="91"/>
      <c r="B9" s="92" t="s">
        <v>182</v>
      </c>
      <c r="C9" s="93">
        <v>43</v>
      </c>
      <c r="D9" s="93" t="s">
        <v>102</v>
      </c>
      <c r="E9" s="93" t="s">
        <v>102</v>
      </c>
      <c r="F9" s="93" t="s">
        <v>102</v>
      </c>
      <c r="G9" s="93" t="s">
        <v>102</v>
      </c>
      <c r="H9" s="93">
        <v>1</v>
      </c>
      <c r="I9" s="93" t="s">
        <v>102</v>
      </c>
      <c r="J9" s="93" t="s">
        <v>102</v>
      </c>
      <c r="K9" s="93">
        <v>1</v>
      </c>
      <c r="L9" s="93" t="s">
        <v>102</v>
      </c>
      <c r="M9" s="94">
        <v>2</v>
      </c>
      <c r="N9" s="127"/>
      <c r="O9" s="67" t="s">
        <v>182</v>
      </c>
      <c r="Q9" s="67">
        <v>3</v>
      </c>
      <c r="R9" s="67">
        <v>6</v>
      </c>
      <c r="S9" s="67">
        <v>6</v>
      </c>
      <c r="T9" s="67">
        <v>7</v>
      </c>
      <c r="U9" s="67">
        <v>6</v>
      </c>
      <c r="V9" s="67">
        <v>13</v>
      </c>
      <c r="W9" s="67">
        <v>6</v>
      </c>
      <c r="X9" s="67">
        <v>5</v>
      </c>
    </row>
    <row r="10" s="2" customFormat="1" ht="27.75" customHeight="1" spans="1:57">
      <c r="A10" s="95"/>
      <c r="B10" s="96" t="s">
        <v>183</v>
      </c>
      <c r="C10" s="97">
        <v>20</v>
      </c>
      <c r="D10" s="97" t="s">
        <v>102</v>
      </c>
      <c r="E10" s="97" t="s">
        <v>102</v>
      </c>
      <c r="F10" s="97" t="s">
        <v>102</v>
      </c>
      <c r="G10" s="97" t="s">
        <v>102</v>
      </c>
      <c r="H10" s="97" t="s">
        <v>102</v>
      </c>
      <c r="I10" s="97" t="s">
        <v>102</v>
      </c>
      <c r="J10" s="97" t="s">
        <v>102</v>
      </c>
      <c r="K10" s="97" t="s">
        <v>102</v>
      </c>
      <c r="L10" s="97" t="s">
        <v>102</v>
      </c>
      <c r="M10" s="98">
        <v>2</v>
      </c>
      <c r="N10" s="127"/>
      <c r="O10" s="67" t="s">
        <v>183</v>
      </c>
      <c r="P10" s="67">
        <v>2</v>
      </c>
      <c r="Q10" s="67">
        <v>1</v>
      </c>
      <c r="R10" s="67">
        <v>3</v>
      </c>
      <c r="S10" s="67"/>
      <c r="T10" s="67">
        <v>4</v>
      </c>
      <c r="U10" s="67"/>
      <c r="V10" s="67">
        <v>1</v>
      </c>
      <c r="W10" s="67"/>
      <c r="X10" s="67">
        <v>3</v>
      </c>
      <c r="Y10" s="67"/>
      <c r="Z10" s="67"/>
      <c r="AA10" s="67"/>
      <c r="AB10" s="67"/>
      <c r="AC10" s="67"/>
      <c r="AD10" s="67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="112" customFormat="1" ht="27.75" customHeight="1" spans="1:57">
      <c r="A11" s="86" t="s">
        <v>249</v>
      </c>
      <c r="B11" s="87" t="s">
        <v>181</v>
      </c>
      <c r="C11" s="88">
        <v>329</v>
      </c>
      <c r="D11" s="88" t="s">
        <v>102</v>
      </c>
      <c r="E11" s="88" t="s">
        <v>102</v>
      </c>
      <c r="F11" s="88">
        <v>1</v>
      </c>
      <c r="G11" s="88" t="s">
        <v>102</v>
      </c>
      <c r="H11" s="88" t="s">
        <v>102</v>
      </c>
      <c r="I11" s="88">
        <v>2</v>
      </c>
      <c r="J11" s="88">
        <v>4</v>
      </c>
      <c r="K11" s="88">
        <v>11</v>
      </c>
      <c r="L11" s="88">
        <v>10</v>
      </c>
      <c r="M11" s="89">
        <v>11</v>
      </c>
      <c r="N11" s="127" t="s">
        <v>249</v>
      </c>
      <c r="O11" s="67" t="s">
        <v>181</v>
      </c>
      <c r="P11" s="128">
        <v>26</v>
      </c>
      <c r="Q11" s="128">
        <v>12</v>
      </c>
      <c r="R11" s="128">
        <v>26</v>
      </c>
      <c r="S11" s="128">
        <v>39</v>
      </c>
      <c r="T11" s="128">
        <v>35</v>
      </c>
      <c r="U11" s="128">
        <v>38</v>
      </c>
      <c r="V11" s="128">
        <v>47</v>
      </c>
      <c r="W11" s="128">
        <v>23</v>
      </c>
      <c r="X11" s="128">
        <v>36</v>
      </c>
      <c r="Y11" s="128"/>
      <c r="Z11" s="67"/>
      <c r="AA11" s="67"/>
      <c r="AB11" s="67"/>
      <c r="AC11" s="67"/>
      <c r="AD11" s="67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ht="27.75" customHeight="1" spans="1:57">
      <c r="A12" s="91"/>
      <c r="B12" s="92" t="s">
        <v>182</v>
      </c>
      <c r="C12" s="93">
        <v>191</v>
      </c>
      <c r="D12" s="93" t="s">
        <v>102</v>
      </c>
      <c r="E12" s="93" t="s">
        <v>102</v>
      </c>
      <c r="F12" s="93">
        <v>1</v>
      </c>
      <c r="G12" s="93" t="s">
        <v>102</v>
      </c>
      <c r="H12" s="93" t="s">
        <v>102</v>
      </c>
      <c r="I12" s="93">
        <v>1</v>
      </c>
      <c r="J12" s="93">
        <v>2</v>
      </c>
      <c r="K12" s="93">
        <v>7</v>
      </c>
      <c r="L12" s="93">
        <v>7</v>
      </c>
      <c r="M12" s="94">
        <v>2</v>
      </c>
      <c r="N12" s="127"/>
      <c r="O12" s="67" t="s">
        <v>182</v>
      </c>
      <c r="P12" s="67">
        <v>13</v>
      </c>
      <c r="Q12" s="67">
        <v>7</v>
      </c>
      <c r="R12" s="67">
        <v>14</v>
      </c>
      <c r="S12" s="67">
        <v>23</v>
      </c>
      <c r="T12" s="67">
        <v>25</v>
      </c>
      <c r="U12" s="67">
        <v>27</v>
      </c>
      <c r="V12" s="67">
        <v>34</v>
      </c>
      <c r="W12" s="67">
        <v>15</v>
      </c>
      <c r="X12" s="67">
        <v>17</v>
      </c>
    </row>
    <row r="13" s="2" customFormat="1" ht="27.75" customHeight="1" spans="1:57">
      <c r="A13" s="95"/>
      <c r="B13" s="96" t="s">
        <v>183</v>
      </c>
      <c r="C13" s="97">
        <v>138</v>
      </c>
      <c r="D13" s="97" t="s">
        <v>102</v>
      </c>
      <c r="E13" s="97" t="s">
        <v>102</v>
      </c>
      <c r="F13" s="97" t="s">
        <v>102</v>
      </c>
      <c r="G13" s="97" t="s">
        <v>102</v>
      </c>
      <c r="H13" s="97" t="s">
        <v>102</v>
      </c>
      <c r="I13" s="97">
        <v>1</v>
      </c>
      <c r="J13" s="97">
        <v>2</v>
      </c>
      <c r="K13" s="97">
        <v>4</v>
      </c>
      <c r="L13" s="97">
        <v>3</v>
      </c>
      <c r="M13" s="98">
        <v>9</v>
      </c>
      <c r="N13" s="127"/>
      <c r="O13" s="67" t="s">
        <v>183</v>
      </c>
      <c r="P13" s="67">
        <v>13</v>
      </c>
      <c r="Q13" s="67">
        <v>5</v>
      </c>
      <c r="R13" s="67">
        <v>12</v>
      </c>
      <c r="S13" s="67">
        <v>16</v>
      </c>
      <c r="T13" s="67">
        <v>10</v>
      </c>
      <c r="U13" s="67">
        <v>11</v>
      </c>
      <c r="V13" s="67">
        <v>13</v>
      </c>
      <c r="W13" s="67">
        <v>8</v>
      </c>
      <c r="X13" s="67">
        <v>19</v>
      </c>
      <c r="Y13" s="67"/>
      <c r="Z13" s="67"/>
      <c r="AA13" s="67"/>
      <c r="AB13" s="67"/>
      <c r="AC13" s="67"/>
      <c r="AD13" s="67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="112" customFormat="1" ht="27.75" customHeight="1" spans="1:57">
      <c r="A14" s="86" t="s">
        <v>250</v>
      </c>
      <c r="B14" s="87" t="s">
        <v>181</v>
      </c>
      <c r="C14" s="88">
        <v>30</v>
      </c>
      <c r="D14" s="88" t="s">
        <v>102</v>
      </c>
      <c r="E14" s="88" t="s">
        <v>102</v>
      </c>
      <c r="F14" s="88" t="s">
        <v>102</v>
      </c>
      <c r="G14" s="88" t="s">
        <v>102</v>
      </c>
      <c r="H14" s="88" t="s">
        <v>102</v>
      </c>
      <c r="I14" s="88" t="s">
        <v>102</v>
      </c>
      <c r="J14" s="88" t="s">
        <v>102</v>
      </c>
      <c r="K14" s="88" t="s">
        <v>102</v>
      </c>
      <c r="L14" s="88" t="s">
        <v>102</v>
      </c>
      <c r="M14" s="89" t="s">
        <v>102</v>
      </c>
      <c r="N14" s="127" t="s">
        <v>250</v>
      </c>
      <c r="O14" s="67" t="s">
        <v>181</v>
      </c>
      <c r="P14" s="128">
        <v>1</v>
      </c>
      <c r="Q14" s="128">
        <v>3</v>
      </c>
      <c r="R14" s="128">
        <v>5</v>
      </c>
      <c r="S14" s="128">
        <v>4</v>
      </c>
      <c r="T14" s="128">
        <v>7</v>
      </c>
      <c r="U14" s="128">
        <v>4</v>
      </c>
      <c r="V14" s="128">
        <v>5</v>
      </c>
      <c r="W14" s="128">
        <v>4</v>
      </c>
      <c r="X14" s="128">
        <v>6</v>
      </c>
      <c r="Y14" s="128"/>
      <c r="Z14" s="67"/>
      <c r="AA14" s="67"/>
      <c r="AB14" s="67"/>
      <c r="AC14" s="67"/>
      <c r="AD14" s="67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ht="27.75" customHeight="1" spans="1:57">
      <c r="A15" s="91"/>
      <c r="B15" s="92" t="s">
        <v>182</v>
      </c>
      <c r="C15" s="93">
        <v>25</v>
      </c>
      <c r="D15" s="93" t="s">
        <v>102</v>
      </c>
      <c r="E15" s="93" t="s">
        <v>102</v>
      </c>
      <c r="F15" s="93" t="s">
        <v>102</v>
      </c>
      <c r="G15" s="93" t="s">
        <v>102</v>
      </c>
      <c r="H15" s="93" t="s">
        <v>102</v>
      </c>
      <c r="I15" s="93" t="s">
        <v>102</v>
      </c>
      <c r="J15" s="93" t="s">
        <v>102</v>
      </c>
      <c r="K15" s="93" t="s">
        <v>102</v>
      </c>
      <c r="L15" s="93" t="s">
        <v>102</v>
      </c>
      <c r="M15" s="94" t="s">
        <v>102</v>
      </c>
      <c r="N15" s="127"/>
      <c r="O15" s="67" t="s">
        <v>182</v>
      </c>
      <c r="Q15" s="67">
        <v>2</v>
      </c>
      <c r="R15" s="67">
        <v>5</v>
      </c>
      <c r="S15" s="67">
        <v>4</v>
      </c>
      <c r="T15" s="67">
        <v>5</v>
      </c>
      <c r="U15" s="67">
        <v>1</v>
      </c>
      <c r="V15" s="67">
        <v>5</v>
      </c>
      <c r="W15" s="67">
        <v>4</v>
      </c>
      <c r="X15" s="67">
        <v>5</v>
      </c>
    </row>
    <row r="16" s="2" customFormat="1" ht="27.75" customHeight="1" spans="1:57">
      <c r="A16" s="95"/>
      <c r="B16" s="96" t="s">
        <v>183</v>
      </c>
      <c r="C16" s="97">
        <v>5</v>
      </c>
      <c r="D16" s="97" t="s">
        <v>102</v>
      </c>
      <c r="E16" s="97" t="s">
        <v>102</v>
      </c>
      <c r="F16" s="97" t="s">
        <v>102</v>
      </c>
      <c r="G16" s="97" t="s">
        <v>102</v>
      </c>
      <c r="H16" s="97" t="s">
        <v>102</v>
      </c>
      <c r="I16" s="97" t="s">
        <v>102</v>
      </c>
      <c r="J16" s="97" t="s">
        <v>102</v>
      </c>
      <c r="K16" s="97" t="s">
        <v>102</v>
      </c>
      <c r="L16" s="97" t="s">
        <v>102</v>
      </c>
      <c r="M16" s="98" t="s">
        <v>102</v>
      </c>
      <c r="N16" s="127"/>
      <c r="O16" s="67" t="s">
        <v>183</v>
      </c>
      <c r="P16" s="67">
        <v>1</v>
      </c>
      <c r="Q16" s="67">
        <v>1</v>
      </c>
      <c r="R16" s="67"/>
      <c r="S16" s="67"/>
      <c r="T16" s="67">
        <v>2</v>
      </c>
      <c r="U16" s="67">
        <v>3</v>
      </c>
      <c r="V16" s="67"/>
      <c r="W16" s="67"/>
      <c r="X16" s="67">
        <v>1</v>
      </c>
      <c r="Y16" s="67"/>
      <c r="Z16" s="67"/>
      <c r="AA16" s="67"/>
      <c r="AB16" s="67"/>
      <c r="AC16" s="67"/>
      <c r="AD16" s="6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="112" customFormat="1" ht="27.75" customHeight="1" spans="1:57">
      <c r="A17" s="86" t="s">
        <v>251</v>
      </c>
      <c r="B17" s="87" t="s">
        <v>181</v>
      </c>
      <c r="C17" s="88">
        <v>350</v>
      </c>
      <c r="D17" s="88" t="s">
        <v>102</v>
      </c>
      <c r="E17" s="88" t="s">
        <v>102</v>
      </c>
      <c r="F17" s="88" t="s">
        <v>102</v>
      </c>
      <c r="G17" s="88" t="s">
        <v>102</v>
      </c>
      <c r="H17" s="88">
        <v>1</v>
      </c>
      <c r="I17" s="88" t="s">
        <v>102</v>
      </c>
      <c r="J17" s="88">
        <v>2</v>
      </c>
      <c r="K17" s="88">
        <v>6</v>
      </c>
      <c r="L17" s="88">
        <v>7</v>
      </c>
      <c r="M17" s="89">
        <v>4</v>
      </c>
      <c r="N17" s="127" t="s">
        <v>251</v>
      </c>
      <c r="O17" s="67" t="s">
        <v>181</v>
      </c>
      <c r="P17" s="128">
        <v>16</v>
      </c>
      <c r="Q17" s="128">
        <v>13</v>
      </c>
      <c r="R17" s="128">
        <v>38</v>
      </c>
      <c r="S17" s="128">
        <v>30</v>
      </c>
      <c r="T17" s="128">
        <v>42</v>
      </c>
      <c r="U17" s="128">
        <v>40</v>
      </c>
      <c r="V17" s="128">
        <v>35</v>
      </c>
      <c r="W17" s="128">
        <v>41</v>
      </c>
      <c r="X17" s="128">
        <v>43</v>
      </c>
      <c r="Y17" s="128"/>
      <c r="Z17" s="67"/>
      <c r="AA17" s="67"/>
      <c r="AB17" s="67"/>
      <c r="AC17" s="67"/>
      <c r="AD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ht="27.75" customHeight="1" spans="1:57">
      <c r="A18" s="91"/>
      <c r="B18" s="92" t="s">
        <v>182</v>
      </c>
      <c r="C18" s="93">
        <v>179</v>
      </c>
      <c r="D18" s="93" t="s">
        <v>102</v>
      </c>
      <c r="E18" s="93" t="s">
        <v>102</v>
      </c>
      <c r="F18" s="93" t="s">
        <v>102</v>
      </c>
      <c r="G18" s="93" t="s">
        <v>102</v>
      </c>
      <c r="H18" s="93" t="s">
        <v>102</v>
      </c>
      <c r="I18" s="93" t="s">
        <v>102</v>
      </c>
      <c r="J18" s="93">
        <v>2</v>
      </c>
      <c r="K18" s="93">
        <v>2</v>
      </c>
      <c r="L18" s="93">
        <v>6</v>
      </c>
      <c r="M18" s="94">
        <v>2</v>
      </c>
      <c r="N18" s="127"/>
      <c r="O18" s="67" t="s">
        <v>182</v>
      </c>
      <c r="P18" s="67">
        <v>10</v>
      </c>
      <c r="Q18" s="67">
        <v>7</v>
      </c>
      <c r="R18" s="67">
        <v>19</v>
      </c>
      <c r="S18" s="67">
        <v>17</v>
      </c>
      <c r="T18" s="67">
        <v>28</v>
      </c>
      <c r="U18" s="67">
        <v>26</v>
      </c>
      <c r="V18" s="67">
        <v>18</v>
      </c>
      <c r="W18" s="67">
        <v>21</v>
      </c>
      <c r="X18" s="67">
        <v>21</v>
      </c>
    </row>
    <row r="19" s="2" customFormat="1" ht="27.75" customHeight="1" spans="1:57">
      <c r="A19" s="95"/>
      <c r="B19" s="96" t="s">
        <v>183</v>
      </c>
      <c r="C19" s="97">
        <v>171</v>
      </c>
      <c r="D19" s="97" t="s">
        <v>102</v>
      </c>
      <c r="E19" s="97" t="s">
        <v>102</v>
      </c>
      <c r="F19" s="97" t="s">
        <v>102</v>
      </c>
      <c r="G19" s="97" t="s">
        <v>102</v>
      </c>
      <c r="H19" s="97">
        <v>1</v>
      </c>
      <c r="I19" s="97" t="s">
        <v>102</v>
      </c>
      <c r="J19" s="97" t="s">
        <v>102</v>
      </c>
      <c r="K19" s="97">
        <v>4</v>
      </c>
      <c r="L19" s="97">
        <v>1</v>
      </c>
      <c r="M19" s="98">
        <v>2</v>
      </c>
      <c r="N19" s="127"/>
      <c r="O19" s="67" t="s">
        <v>183</v>
      </c>
      <c r="P19" s="67">
        <v>6</v>
      </c>
      <c r="Q19" s="67">
        <v>6</v>
      </c>
      <c r="R19" s="67">
        <v>19</v>
      </c>
      <c r="S19" s="67">
        <v>13</v>
      </c>
      <c r="T19" s="67">
        <v>14</v>
      </c>
      <c r="U19" s="67">
        <v>14</v>
      </c>
      <c r="V19" s="67">
        <v>17</v>
      </c>
      <c r="W19" s="67">
        <v>20</v>
      </c>
      <c r="X19" s="67">
        <v>22</v>
      </c>
      <c r="Y19" s="67"/>
      <c r="Z19" s="67"/>
      <c r="AA19" s="67"/>
      <c r="AB19" s="67"/>
      <c r="AC19" s="67"/>
      <c r="AD19" s="67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="112" customFormat="1" ht="27.75" customHeight="1" spans="1:57">
      <c r="A20" s="86" t="s">
        <v>252</v>
      </c>
      <c r="B20" s="87" t="s">
        <v>181</v>
      </c>
      <c r="C20" s="88">
        <v>170</v>
      </c>
      <c r="D20" s="88" t="s">
        <v>102</v>
      </c>
      <c r="E20" s="88" t="s">
        <v>102</v>
      </c>
      <c r="F20" s="88">
        <v>2</v>
      </c>
      <c r="G20" s="88" t="s">
        <v>102</v>
      </c>
      <c r="H20" s="88" t="s">
        <v>102</v>
      </c>
      <c r="I20" s="88">
        <v>1</v>
      </c>
      <c r="J20" s="88">
        <v>3</v>
      </c>
      <c r="K20" s="88">
        <v>2</v>
      </c>
      <c r="L20" s="88">
        <v>3</v>
      </c>
      <c r="M20" s="89">
        <v>2</v>
      </c>
      <c r="N20" s="127" t="s">
        <v>252</v>
      </c>
      <c r="O20" s="67" t="s">
        <v>181</v>
      </c>
      <c r="P20" s="128">
        <v>7</v>
      </c>
      <c r="Q20" s="128">
        <v>10</v>
      </c>
      <c r="R20" s="128">
        <v>11</v>
      </c>
      <c r="S20" s="128">
        <v>16</v>
      </c>
      <c r="T20" s="128">
        <v>21</v>
      </c>
      <c r="U20" s="128">
        <v>23</v>
      </c>
      <c r="V20" s="128">
        <v>20</v>
      </c>
      <c r="W20" s="128">
        <v>22</v>
      </c>
      <c r="X20" s="128">
        <v>23</v>
      </c>
      <c r="Y20" s="128"/>
      <c r="Z20" s="67"/>
      <c r="AA20" s="67"/>
      <c r="AB20" s="67"/>
      <c r="AC20" s="67"/>
      <c r="AD20" s="67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ht="27.75" customHeight="1" spans="1:57">
      <c r="A21" s="91"/>
      <c r="B21" s="92" t="s">
        <v>182</v>
      </c>
      <c r="C21" s="93">
        <v>83</v>
      </c>
      <c r="D21" s="93" t="s">
        <v>102</v>
      </c>
      <c r="E21" s="93" t="s">
        <v>102</v>
      </c>
      <c r="F21" s="93">
        <v>1</v>
      </c>
      <c r="G21" s="93" t="s">
        <v>102</v>
      </c>
      <c r="H21" s="93" t="s">
        <v>102</v>
      </c>
      <c r="I21" s="93" t="s">
        <v>102</v>
      </c>
      <c r="J21" s="93">
        <v>2</v>
      </c>
      <c r="K21" s="93">
        <v>2</v>
      </c>
      <c r="L21" s="93">
        <v>3</v>
      </c>
      <c r="M21" s="94">
        <v>1</v>
      </c>
      <c r="N21" s="127"/>
      <c r="O21" s="67" t="s">
        <v>182</v>
      </c>
      <c r="P21" s="67">
        <v>3</v>
      </c>
      <c r="Q21" s="67">
        <v>3</v>
      </c>
      <c r="R21" s="67">
        <v>4</v>
      </c>
      <c r="S21" s="67">
        <v>8</v>
      </c>
      <c r="T21" s="67">
        <v>10</v>
      </c>
      <c r="U21" s="67">
        <v>11</v>
      </c>
      <c r="V21" s="67">
        <v>8</v>
      </c>
      <c r="W21" s="67">
        <v>7</v>
      </c>
      <c r="X21" s="67">
        <v>9</v>
      </c>
    </row>
    <row r="22" s="2" customFormat="1" ht="27.75" customHeight="1" spans="1:57">
      <c r="A22" s="95"/>
      <c r="B22" s="96" t="s">
        <v>183</v>
      </c>
      <c r="C22" s="97">
        <v>87</v>
      </c>
      <c r="D22" s="97" t="s">
        <v>102</v>
      </c>
      <c r="E22" s="97" t="s">
        <v>102</v>
      </c>
      <c r="F22" s="97">
        <v>1</v>
      </c>
      <c r="G22" s="97" t="s">
        <v>102</v>
      </c>
      <c r="H22" s="97" t="s">
        <v>102</v>
      </c>
      <c r="I22" s="97">
        <v>1</v>
      </c>
      <c r="J22" s="97">
        <v>1</v>
      </c>
      <c r="K22" s="97" t="s">
        <v>102</v>
      </c>
      <c r="L22" s="97" t="s">
        <v>102</v>
      </c>
      <c r="M22" s="98">
        <v>1</v>
      </c>
      <c r="N22" s="127"/>
      <c r="O22" s="67" t="s">
        <v>183</v>
      </c>
      <c r="P22" s="67">
        <v>4</v>
      </c>
      <c r="Q22" s="67">
        <v>7</v>
      </c>
      <c r="R22" s="67">
        <v>7</v>
      </c>
      <c r="S22" s="67">
        <v>8</v>
      </c>
      <c r="T22" s="67">
        <v>11</v>
      </c>
      <c r="U22" s="67">
        <v>12</v>
      </c>
      <c r="V22" s="67">
        <v>12</v>
      </c>
      <c r="W22" s="67">
        <v>15</v>
      </c>
      <c r="X22" s="67">
        <v>14</v>
      </c>
      <c r="Y22" s="67"/>
      <c r="Z22" s="67"/>
      <c r="AA22" s="67"/>
      <c r="AB22" s="67"/>
      <c r="AC22" s="67"/>
      <c r="AD22" s="67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="112" customFormat="1" ht="27.75" customHeight="1" spans="1:57">
      <c r="A23" s="86" t="s">
        <v>253</v>
      </c>
      <c r="B23" s="87" t="s">
        <v>181</v>
      </c>
      <c r="C23" s="88">
        <v>130</v>
      </c>
      <c r="D23" s="88" t="s">
        <v>102</v>
      </c>
      <c r="E23" s="88" t="s">
        <v>102</v>
      </c>
      <c r="F23" s="88" t="s">
        <v>102</v>
      </c>
      <c r="G23" s="88" t="s">
        <v>102</v>
      </c>
      <c r="H23" s="88" t="s">
        <v>102</v>
      </c>
      <c r="I23" s="88" t="s">
        <v>102</v>
      </c>
      <c r="J23" s="88" t="s">
        <v>102</v>
      </c>
      <c r="K23" s="88" t="s">
        <v>102</v>
      </c>
      <c r="L23" s="88">
        <v>2</v>
      </c>
      <c r="M23" s="89">
        <v>1</v>
      </c>
      <c r="N23" s="127" t="s">
        <v>253</v>
      </c>
      <c r="O23" s="67" t="s">
        <v>181</v>
      </c>
      <c r="P23" s="128">
        <v>3</v>
      </c>
      <c r="Q23" s="128">
        <v>3</v>
      </c>
      <c r="R23" s="128">
        <v>13</v>
      </c>
      <c r="S23" s="128">
        <v>12</v>
      </c>
      <c r="T23" s="128">
        <v>10</v>
      </c>
      <c r="U23" s="128">
        <v>29</v>
      </c>
      <c r="V23" s="128">
        <v>18</v>
      </c>
      <c r="W23" s="128">
        <v>16</v>
      </c>
      <c r="X23" s="128">
        <v>23</v>
      </c>
      <c r="Y23" s="128"/>
      <c r="Z23" s="67"/>
      <c r="AA23" s="67"/>
      <c r="AB23" s="67"/>
      <c r="AC23" s="67"/>
      <c r="AD23" s="67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ht="27.75" customHeight="1" spans="1:57">
      <c r="A24" s="91"/>
      <c r="B24" s="92" t="s">
        <v>182</v>
      </c>
      <c r="C24" s="93">
        <v>65</v>
      </c>
      <c r="D24" s="93" t="s">
        <v>102</v>
      </c>
      <c r="E24" s="93" t="s">
        <v>102</v>
      </c>
      <c r="F24" s="93" t="s">
        <v>102</v>
      </c>
      <c r="G24" s="93" t="s">
        <v>102</v>
      </c>
      <c r="H24" s="93" t="s">
        <v>102</v>
      </c>
      <c r="I24" s="93" t="s">
        <v>102</v>
      </c>
      <c r="J24" s="93" t="s">
        <v>102</v>
      </c>
      <c r="K24" s="93" t="s">
        <v>102</v>
      </c>
      <c r="L24" s="93">
        <v>1</v>
      </c>
      <c r="M24" s="94" t="s">
        <v>102</v>
      </c>
      <c r="N24" s="127"/>
      <c r="O24" s="67" t="s">
        <v>182</v>
      </c>
      <c r="P24" s="67">
        <v>1</v>
      </c>
      <c r="Q24" s="67">
        <v>2</v>
      </c>
      <c r="R24" s="67">
        <v>9</v>
      </c>
      <c r="S24" s="67">
        <v>8</v>
      </c>
      <c r="T24" s="67">
        <v>7</v>
      </c>
      <c r="U24" s="67">
        <v>18</v>
      </c>
      <c r="V24" s="67">
        <v>9</v>
      </c>
      <c r="W24" s="67">
        <v>5</v>
      </c>
      <c r="X24" s="67">
        <v>10</v>
      </c>
    </row>
    <row r="25" s="2" customFormat="1" ht="27.75" customHeight="1" spans="1:57">
      <c r="A25" s="95"/>
      <c r="B25" s="96" t="s">
        <v>183</v>
      </c>
      <c r="C25" s="97">
        <v>65</v>
      </c>
      <c r="D25" s="97" t="s">
        <v>102</v>
      </c>
      <c r="E25" s="97" t="s">
        <v>102</v>
      </c>
      <c r="F25" s="97" t="s">
        <v>102</v>
      </c>
      <c r="G25" s="97" t="s">
        <v>102</v>
      </c>
      <c r="H25" s="97" t="s">
        <v>102</v>
      </c>
      <c r="I25" s="97" t="s">
        <v>102</v>
      </c>
      <c r="J25" s="97" t="s">
        <v>102</v>
      </c>
      <c r="K25" s="97" t="s">
        <v>102</v>
      </c>
      <c r="L25" s="97">
        <v>1</v>
      </c>
      <c r="M25" s="98">
        <v>1</v>
      </c>
      <c r="N25" s="127"/>
      <c r="O25" s="67" t="s">
        <v>183</v>
      </c>
      <c r="P25" s="67">
        <v>2</v>
      </c>
      <c r="Q25" s="67">
        <v>1</v>
      </c>
      <c r="R25" s="67">
        <v>4</v>
      </c>
      <c r="S25" s="67">
        <v>4</v>
      </c>
      <c r="T25" s="67">
        <v>3</v>
      </c>
      <c r="U25" s="67">
        <v>11</v>
      </c>
      <c r="V25" s="67">
        <v>9</v>
      </c>
      <c r="W25" s="67">
        <v>11</v>
      </c>
      <c r="X25" s="67">
        <v>13</v>
      </c>
      <c r="Y25" s="67"/>
      <c r="Z25" s="67"/>
      <c r="AA25" s="67"/>
      <c r="AB25" s="67"/>
      <c r="AC25" s="67"/>
      <c r="AD25" s="67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="112" customFormat="1" ht="27.75" customHeight="1" spans="1:57">
      <c r="A26" s="86" t="s">
        <v>254</v>
      </c>
      <c r="B26" s="87" t="s">
        <v>181</v>
      </c>
      <c r="C26" s="88">
        <v>35</v>
      </c>
      <c r="D26" s="88" t="s">
        <v>102</v>
      </c>
      <c r="E26" s="88" t="s">
        <v>102</v>
      </c>
      <c r="F26" s="88" t="s">
        <v>102</v>
      </c>
      <c r="G26" s="88" t="s">
        <v>102</v>
      </c>
      <c r="H26" s="88" t="s">
        <v>102</v>
      </c>
      <c r="I26" s="88" t="s">
        <v>102</v>
      </c>
      <c r="J26" s="88" t="s">
        <v>102</v>
      </c>
      <c r="K26" s="88" t="s">
        <v>102</v>
      </c>
      <c r="L26" s="88">
        <v>1</v>
      </c>
      <c r="M26" s="89">
        <v>1</v>
      </c>
      <c r="N26" s="127" t="s">
        <v>254</v>
      </c>
      <c r="O26" s="67" t="s">
        <v>181</v>
      </c>
      <c r="P26" s="128"/>
      <c r="Q26" s="128"/>
      <c r="R26" s="128">
        <v>2</v>
      </c>
      <c r="S26" s="128">
        <v>2</v>
      </c>
      <c r="T26" s="128">
        <v>1</v>
      </c>
      <c r="U26" s="128">
        <v>7</v>
      </c>
      <c r="V26" s="128">
        <v>6</v>
      </c>
      <c r="W26" s="128">
        <v>4</v>
      </c>
      <c r="X26" s="128">
        <v>5</v>
      </c>
      <c r="Y26" s="128"/>
      <c r="Z26" s="67"/>
      <c r="AA26" s="67"/>
      <c r="AB26" s="67"/>
      <c r="AC26" s="67"/>
      <c r="AD26" s="67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ht="27.75" customHeight="1" spans="1:57">
      <c r="A27" s="91"/>
      <c r="B27" s="92" t="s">
        <v>182</v>
      </c>
      <c r="C27" s="93">
        <v>31</v>
      </c>
      <c r="D27" s="93" t="s">
        <v>102</v>
      </c>
      <c r="E27" s="93" t="s">
        <v>102</v>
      </c>
      <c r="F27" s="93" t="s">
        <v>102</v>
      </c>
      <c r="G27" s="93" t="s">
        <v>102</v>
      </c>
      <c r="H27" s="93" t="s">
        <v>102</v>
      </c>
      <c r="I27" s="93" t="s">
        <v>102</v>
      </c>
      <c r="J27" s="93" t="s">
        <v>102</v>
      </c>
      <c r="K27" s="93" t="s">
        <v>102</v>
      </c>
      <c r="L27" s="93" t="s">
        <v>102</v>
      </c>
      <c r="M27" s="94">
        <v>1</v>
      </c>
      <c r="N27" s="127"/>
      <c r="O27" s="67" t="s">
        <v>182</v>
      </c>
      <c r="R27" s="67">
        <v>2</v>
      </c>
      <c r="S27" s="67">
        <v>2</v>
      </c>
      <c r="T27" s="67">
        <v>1</v>
      </c>
      <c r="U27" s="67">
        <v>5</v>
      </c>
      <c r="V27" s="67">
        <v>4</v>
      </c>
      <c r="W27" s="67">
        <v>3</v>
      </c>
      <c r="X27" s="67">
        <v>4</v>
      </c>
    </row>
    <row r="28" s="2" customFormat="1" ht="27.75" customHeight="1" spans="1:57">
      <c r="A28" s="95"/>
      <c r="B28" s="96" t="s">
        <v>183</v>
      </c>
      <c r="C28" s="97">
        <v>4</v>
      </c>
      <c r="D28" s="97" t="s">
        <v>102</v>
      </c>
      <c r="E28" s="97" t="s">
        <v>102</v>
      </c>
      <c r="F28" s="97" t="s">
        <v>102</v>
      </c>
      <c r="G28" s="97" t="s">
        <v>102</v>
      </c>
      <c r="H28" s="97" t="s">
        <v>102</v>
      </c>
      <c r="I28" s="97" t="s">
        <v>102</v>
      </c>
      <c r="J28" s="97" t="s">
        <v>102</v>
      </c>
      <c r="K28" s="97" t="s">
        <v>102</v>
      </c>
      <c r="L28" s="97">
        <v>1</v>
      </c>
      <c r="M28" s="98" t="s">
        <v>102</v>
      </c>
      <c r="N28" s="127"/>
      <c r="O28" s="67" t="s">
        <v>183</v>
      </c>
      <c r="P28" s="67"/>
      <c r="Q28" s="67"/>
      <c r="R28" s="67"/>
      <c r="S28" s="67"/>
      <c r="T28" s="67"/>
      <c r="U28" s="67">
        <v>2</v>
      </c>
      <c r="V28" s="67">
        <v>2</v>
      </c>
      <c r="W28" s="67">
        <v>1</v>
      </c>
      <c r="X28" s="67">
        <v>1</v>
      </c>
      <c r="Y28" s="67"/>
      <c r="Z28" s="67"/>
      <c r="AA28" s="67"/>
      <c r="AB28" s="67"/>
      <c r="AC28" s="67"/>
      <c r="AD28" s="67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="112" customFormat="1" ht="27.75" customHeight="1" spans="1:57">
      <c r="A29" s="86" t="s">
        <v>255</v>
      </c>
      <c r="B29" s="87" t="s">
        <v>181</v>
      </c>
      <c r="C29" s="88">
        <v>222</v>
      </c>
      <c r="D29" s="88" t="s">
        <v>102</v>
      </c>
      <c r="E29" s="88" t="s">
        <v>102</v>
      </c>
      <c r="F29" s="88" t="s">
        <v>102</v>
      </c>
      <c r="G29" s="88" t="s">
        <v>102</v>
      </c>
      <c r="H29" s="88" t="s">
        <v>102</v>
      </c>
      <c r="I29" s="88" t="s">
        <v>102</v>
      </c>
      <c r="J29" s="88">
        <v>2</v>
      </c>
      <c r="K29" s="88">
        <v>1</v>
      </c>
      <c r="L29" s="88">
        <v>4</v>
      </c>
      <c r="M29" s="89">
        <v>6</v>
      </c>
      <c r="N29" s="127" t="s">
        <v>255</v>
      </c>
      <c r="O29" s="67" t="s">
        <v>181</v>
      </c>
      <c r="P29" s="128">
        <v>4</v>
      </c>
      <c r="Q29" s="128">
        <v>14</v>
      </c>
      <c r="R29" s="128">
        <v>18</v>
      </c>
      <c r="S29" s="128">
        <v>33</v>
      </c>
      <c r="T29" s="128">
        <v>36</v>
      </c>
      <c r="U29" s="128">
        <v>38</v>
      </c>
      <c r="V29" s="128">
        <v>33</v>
      </c>
      <c r="W29" s="128">
        <v>31</v>
      </c>
      <c r="X29" s="128">
        <v>26</v>
      </c>
      <c r="Y29" s="128"/>
      <c r="Z29" s="67"/>
      <c r="AA29" s="67"/>
      <c r="AB29" s="67"/>
      <c r="AC29" s="67"/>
      <c r="AD29" s="67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ht="27.75" customHeight="1" spans="1:57">
      <c r="A30" s="91"/>
      <c r="B30" s="92" t="s">
        <v>182</v>
      </c>
      <c r="C30" s="93">
        <v>147</v>
      </c>
      <c r="D30" s="93" t="s">
        <v>102</v>
      </c>
      <c r="E30" s="93" t="s">
        <v>102</v>
      </c>
      <c r="F30" s="93" t="s">
        <v>102</v>
      </c>
      <c r="G30" s="93" t="s">
        <v>102</v>
      </c>
      <c r="H30" s="93" t="s">
        <v>102</v>
      </c>
      <c r="I30" s="93" t="s">
        <v>102</v>
      </c>
      <c r="J30" s="93">
        <v>2</v>
      </c>
      <c r="K30" s="93">
        <v>1</v>
      </c>
      <c r="L30" s="93">
        <v>2</v>
      </c>
      <c r="M30" s="94">
        <v>3</v>
      </c>
      <c r="N30" s="127"/>
      <c r="O30" s="67" t="s">
        <v>182</v>
      </c>
      <c r="P30" s="67">
        <v>1</v>
      </c>
      <c r="Q30" s="67">
        <v>11</v>
      </c>
      <c r="R30" s="67">
        <v>13</v>
      </c>
      <c r="S30" s="67">
        <v>23</v>
      </c>
      <c r="T30" s="67">
        <v>24</v>
      </c>
      <c r="U30" s="67">
        <v>25</v>
      </c>
      <c r="V30" s="67">
        <v>22</v>
      </c>
      <c r="W30" s="67">
        <v>21</v>
      </c>
      <c r="X30" s="67">
        <v>15</v>
      </c>
    </row>
    <row r="31" s="2" customFormat="1" ht="27.75" customHeight="1" spans="1:57">
      <c r="A31" s="95"/>
      <c r="B31" s="96" t="s">
        <v>183</v>
      </c>
      <c r="C31" s="97">
        <v>75</v>
      </c>
      <c r="D31" s="97" t="s">
        <v>102</v>
      </c>
      <c r="E31" s="97" t="s">
        <v>102</v>
      </c>
      <c r="F31" s="97" t="s">
        <v>102</v>
      </c>
      <c r="G31" s="97" t="s">
        <v>102</v>
      </c>
      <c r="H31" s="97" t="s">
        <v>102</v>
      </c>
      <c r="I31" s="97" t="s">
        <v>102</v>
      </c>
      <c r="J31" s="97" t="s">
        <v>102</v>
      </c>
      <c r="K31" s="97" t="s">
        <v>102</v>
      </c>
      <c r="L31" s="97">
        <v>2</v>
      </c>
      <c r="M31" s="98">
        <v>3</v>
      </c>
      <c r="N31" s="127"/>
      <c r="O31" s="67" t="s">
        <v>183</v>
      </c>
      <c r="P31" s="67">
        <v>3</v>
      </c>
      <c r="Q31" s="67">
        <v>3</v>
      </c>
      <c r="R31" s="67">
        <v>5</v>
      </c>
      <c r="S31" s="67">
        <v>10</v>
      </c>
      <c r="T31" s="67">
        <v>12</v>
      </c>
      <c r="U31" s="67">
        <v>13</v>
      </c>
      <c r="V31" s="67">
        <v>11</v>
      </c>
      <c r="W31" s="67">
        <v>10</v>
      </c>
      <c r="X31" s="67">
        <v>11</v>
      </c>
      <c r="Y31" s="67"/>
      <c r="Z31" s="67"/>
      <c r="AA31" s="67"/>
      <c r="AB31" s="67"/>
      <c r="AC31" s="67"/>
      <c r="AD31" s="67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="112" customFormat="1" ht="27.75" customHeight="1" spans="1:57">
      <c r="A32" s="86" t="s">
        <v>256</v>
      </c>
      <c r="B32" s="87" t="s">
        <v>181</v>
      </c>
      <c r="C32" s="88">
        <v>83</v>
      </c>
      <c r="D32" s="88" t="s">
        <v>102</v>
      </c>
      <c r="E32" s="88" t="s">
        <v>102</v>
      </c>
      <c r="F32" s="88" t="s">
        <v>102</v>
      </c>
      <c r="G32" s="88" t="s">
        <v>102</v>
      </c>
      <c r="H32" s="88" t="s">
        <v>102</v>
      </c>
      <c r="I32" s="88" t="s">
        <v>102</v>
      </c>
      <c r="J32" s="88" t="s">
        <v>102</v>
      </c>
      <c r="K32" s="88">
        <v>1</v>
      </c>
      <c r="L32" s="88">
        <v>1</v>
      </c>
      <c r="M32" s="89">
        <v>3</v>
      </c>
      <c r="N32" s="127" t="s">
        <v>256</v>
      </c>
      <c r="O32" s="67" t="s">
        <v>181</v>
      </c>
      <c r="P32" s="128">
        <v>4</v>
      </c>
      <c r="Q32" s="128">
        <v>8</v>
      </c>
      <c r="R32" s="128">
        <v>5</v>
      </c>
      <c r="S32" s="128">
        <v>17</v>
      </c>
      <c r="T32" s="128">
        <v>22</v>
      </c>
      <c r="U32" s="128">
        <v>10</v>
      </c>
      <c r="V32" s="128">
        <v>5</v>
      </c>
      <c r="W32" s="128">
        <v>5</v>
      </c>
      <c r="X32" s="128">
        <v>10</v>
      </c>
      <c r="Y32" s="128"/>
      <c r="Z32" s="67"/>
      <c r="AA32" s="67"/>
      <c r="AB32" s="67"/>
      <c r="AC32" s="67"/>
      <c r="AD32" s="67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="2" customFormat="1" ht="27.75" customHeight="1" spans="1:57">
      <c r="A33" s="95"/>
      <c r="B33" s="96" t="s">
        <v>183</v>
      </c>
      <c r="C33" s="97">
        <v>83</v>
      </c>
      <c r="D33" s="97" t="s">
        <v>102</v>
      </c>
      <c r="E33" s="97" t="s">
        <v>102</v>
      </c>
      <c r="F33" s="97" t="s">
        <v>102</v>
      </c>
      <c r="G33" s="97" t="s">
        <v>102</v>
      </c>
      <c r="H33" s="97" t="s">
        <v>102</v>
      </c>
      <c r="I33" s="97" t="s">
        <v>102</v>
      </c>
      <c r="J33" s="97" t="s">
        <v>102</v>
      </c>
      <c r="K33" s="97">
        <v>1</v>
      </c>
      <c r="L33" s="97">
        <v>1</v>
      </c>
      <c r="M33" s="98">
        <v>3</v>
      </c>
      <c r="N33" s="127"/>
      <c r="O33" s="67" t="s">
        <v>183</v>
      </c>
      <c r="P33" s="67">
        <v>4</v>
      </c>
      <c r="Q33" s="67">
        <v>8</v>
      </c>
      <c r="R33" s="67">
        <v>5</v>
      </c>
      <c r="S33" s="67">
        <v>17</v>
      </c>
      <c r="T33" s="67">
        <v>22</v>
      </c>
      <c r="U33" s="67">
        <v>10</v>
      </c>
      <c r="V33" s="67">
        <v>5</v>
      </c>
      <c r="W33" s="67">
        <v>5</v>
      </c>
      <c r="X33" s="67">
        <v>10</v>
      </c>
      <c r="Y33" s="67"/>
      <c r="Z33" s="67"/>
      <c r="AA33" s="67"/>
      <c r="AB33" s="67"/>
      <c r="AC33" s="67"/>
      <c r="AD33" s="67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ht="27.75" customHeight="1" spans="1:57">
      <c r="A34" s="86" t="s">
        <v>257</v>
      </c>
      <c r="B34" s="87" t="s">
        <v>181</v>
      </c>
      <c r="C34" s="88">
        <v>183</v>
      </c>
      <c r="D34" s="88" t="s">
        <v>102</v>
      </c>
      <c r="E34" s="88" t="s">
        <v>102</v>
      </c>
      <c r="F34" s="88" t="s">
        <v>102</v>
      </c>
      <c r="G34" s="88" t="s">
        <v>102</v>
      </c>
      <c r="H34" s="88" t="s">
        <v>102</v>
      </c>
      <c r="I34" s="88" t="s">
        <v>102</v>
      </c>
      <c r="J34" s="88">
        <v>3</v>
      </c>
      <c r="K34" s="88">
        <v>8</v>
      </c>
      <c r="L34" s="88">
        <v>12</v>
      </c>
      <c r="M34" s="89">
        <v>13</v>
      </c>
      <c r="N34" s="127" t="s">
        <v>257</v>
      </c>
      <c r="O34" s="67" t="s">
        <v>181</v>
      </c>
      <c r="P34" s="128">
        <v>19</v>
      </c>
      <c r="Q34" s="128">
        <v>16</v>
      </c>
      <c r="R34" s="128">
        <v>14</v>
      </c>
      <c r="S34" s="128">
        <v>8</v>
      </c>
      <c r="T34" s="128">
        <v>16</v>
      </c>
      <c r="U34" s="128">
        <v>9</v>
      </c>
      <c r="V34" s="128">
        <v>8</v>
      </c>
      <c r="W34" s="128">
        <v>8</v>
      </c>
      <c r="X34" s="128">
        <v>6</v>
      </c>
      <c r="Y34" s="128"/>
    </row>
    <row r="35" ht="27.75" customHeight="1" spans="1:57">
      <c r="A35" s="95"/>
      <c r="B35" s="96" t="s">
        <v>183</v>
      </c>
      <c r="C35" s="97">
        <v>183</v>
      </c>
      <c r="D35" s="97" t="s">
        <v>102</v>
      </c>
      <c r="E35" s="97" t="s">
        <v>102</v>
      </c>
      <c r="F35" s="97" t="s">
        <v>102</v>
      </c>
      <c r="G35" s="97" t="s">
        <v>102</v>
      </c>
      <c r="H35" s="97" t="s">
        <v>102</v>
      </c>
      <c r="I35" s="97" t="s">
        <v>102</v>
      </c>
      <c r="J35" s="97">
        <v>3</v>
      </c>
      <c r="K35" s="97">
        <v>8</v>
      </c>
      <c r="L35" s="97">
        <v>12</v>
      </c>
      <c r="M35" s="98">
        <v>13</v>
      </c>
      <c r="N35" s="127"/>
      <c r="O35" s="67" t="s">
        <v>183</v>
      </c>
      <c r="P35" s="67">
        <v>19</v>
      </c>
      <c r="Q35" s="67">
        <v>16</v>
      </c>
      <c r="R35" s="67">
        <v>14</v>
      </c>
      <c r="S35" s="67">
        <v>8</v>
      </c>
      <c r="T35" s="67">
        <v>16</v>
      </c>
      <c r="U35" s="67">
        <v>9</v>
      </c>
      <c r="V35" s="67">
        <v>8</v>
      </c>
      <c r="W35" s="67">
        <v>8</v>
      </c>
      <c r="X35" s="67">
        <v>6</v>
      </c>
    </row>
    <row r="36" ht="27.75" customHeight="1" spans="1:57">
      <c r="A36" s="68" t="s">
        <v>258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7" t="s">
        <v>240</v>
      </c>
    </row>
    <row r="37" ht="27.75" customHeight="1" spans="1:57">
      <c r="B37" s="70"/>
    </row>
    <row r="38" ht="27.75" customHeight="1" spans="1:57">
      <c r="A38" s="72" t="s">
        <v>259</v>
      </c>
      <c r="B38" s="73" t="s">
        <v>28</v>
      </c>
      <c r="C38" s="73" t="s">
        <v>180</v>
      </c>
      <c r="D38" s="115" t="s">
        <v>242</v>
      </c>
      <c r="E38" s="115"/>
      <c r="F38" s="115"/>
      <c r="G38" s="115"/>
      <c r="H38" s="115"/>
      <c r="I38" s="115"/>
      <c r="J38" s="115"/>
      <c r="K38" s="115"/>
      <c r="L38" s="115"/>
      <c r="M38" s="116"/>
      <c r="N38" s="117" t="s">
        <v>243</v>
      </c>
      <c r="O38" s="118" t="s">
        <v>28</v>
      </c>
    </row>
    <row r="39" ht="27.75" customHeight="1" spans="1:57">
      <c r="A39" s="76"/>
      <c r="B39" s="77"/>
      <c r="C39" s="77"/>
      <c r="D39" s="119" t="s">
        <v>136</v>
      </c>
      <c r="E39" s="77" t="s">
        <v>137</v>
      </c>
      <c r="F39" s="77" t="s">
        <v>138</v>
      </c>
      <c r="G39" s="77" t="s">
        <v>139</v>
      </c>
      <c r="H39" s="77" t="s">
        <v>140</v>
      </c>
      <c r="I39" s="77" t="s">
        <v>141</v>
      </c>
      <c r="J39" s="77" t="s">
        <v>154</v>
      </c>
      <c r="K39" s="77" t="s">
        <v>155</v>
      </c>
      <c r="L39" s="77" t="s">
        <v>156</v>
      </c>
      <c r="M39" s="120" t="s">
        <v>157</v>
      </c>
      <c r="N39" s="117"/>
      <c r="O39" s="118"/>
      <c r="P39" s="121" t="s">
        <v>158</v>
      </c>
      <c r="Q39" s="121" t="s">
        <v>159</v>
      </c>
      <c r="R39" s="121" t="s">
        <v>164</v>
      </c>
      <c r="S39" s="121" t="s">
        <v>165</v>
      </c>
      <c r="T39" s="121" t="s">
        <v>166</v>
      </c>
      <c r="U39" s="121" t="s">
        <v>167</v>
      </c>
      <c r="V39" s="121" t="s">
        <v>168</v>
      </c>
      <c r="W39" s="121" t="s">
        <v>244</v>
      </c>
      <c r="X39" s="122" t="s">
        <v>245</v>
      </c>
      <c r="Y39" s="122" t="s">
        <v>246</v>
      </c>
    </row>
    <row r="40" ht="27.75" customHeight="1" spans="1:57">
      <c r="A40" s="91" t="s">
        <v>260</v>
      </c>
      <c r="B40" s="92" t="s">
        <v>181</v>
      </c>
      <c r="C40" s="93">
        <v>60</v>
      </c>
      <c r="D40" s="93" t="s">
        <v>102</v>
      </c>
      <c r="E40" s="93" t="s">
        <v>102</v>
      </c>
      <c r="F40" s="93" t="s">
        <v>102</v>
      </c>
      <c r="G40" s="93" t="s">
        <v>102</v>
      </c>
      <c r="H40" s="93" t="s">
        <v>102</v>
      </c>
      <c r="I40" s="93" t="s">
        <v>102</v>
      </c>
      <c r="J40" s="93" t="s">
        <v>102</v>
      </c>
      <c r="K40" s="93">
        <v>1</v>
      </c>
      <c r="L40" s="93">
        <v>1</v>
      </c>
      <c r="M40" s="94">
        <v>4</v>
      </c>
      <c r="N40" s="127" t="s">
        <v>260</v>
      </c>
      <c r="O40" s="67" t="s">
        <v>181</v>
      </c>
      <c r="P40" s="128">
        <v>6</v>
      </c>
      <c r="Q40" s="128">
        <v>9</v>
      </c>
      <c r="R40" s="128">
        <v>9</v>
      </c>
      <c r="S40" s="128">
        <v>6</v>
      </c>
      <c r="T40" s="128">
        <v>4</v>
      </c>
      <c r="U40" s="128">
        <v>3</v>
      </c>
      <c r="V40" s="128">
        <v>5</v>
      </c>
      <c r="W40" s="128">
        <v>5</v>
      </c>
      <c r="X40" s="128">
        <v>9</v>
      </c>
      <c r="Y40" s="128"/>
    </row>
    <row r="41" s="2" customFormat="1" ht="27.75" customHeight="1" spans="1:57">
      <c r="A41" s="95"/>
      <c r="B41" s="96" t="s">
        <v>183</v>
      </c>
      <c r="C41" s="97">
        <v>60</v>
      </c>
      <c r="D41" s="97" t="s">
        <v>102</v>
      </c>
      <c r="E41" s="97" t="s">
        <v>102</v>
      </c>
      <c r="F41" s="97" t="s">
        <v>102</v>
      </c>
      <c r="G41" s="97" t="s">
        <v>102</v>
      </c>
      <c r="H41" s="97" t="s">
        <v>102</v>
      </c>
      <c r="I41" s="97" t="s">
        <v>102</v>
      </c>
      <c r="J41" s="97" t="s">
        <v>102</v>
      </c>
      <c r="K41" s="97">
        <v>1</v>
      </c>
      <c r="L41" s="97">
        <v>1</v>
      </c>
      <c r="M41" s="98">
        <v>4</v>
      </c>
      <c r="N41" s="127"/>
      <c r="O41" s="67" t="s">
        <v>183</v>
      </c>
      <c r="P41" s="67">
        <v>6</v>
      </c>
      <c r="Q41" s="67">
        <v>9</v>
      </c>
      <c r="R41" s="67">
        <v>9</v>
      </c>
      <c r="S41" s="67">
        <v>6</v>
      </c>
      <c r="T41" s="67">
        <v>4</v>
      </c>
      <c r="U41" s="67">
        <v>3</v>
      </c>
      <c r="V41" s="67">
        <v>5</v>
      </c>
      <c r="W41" s="67">
        <v>5</v>
      </c>
      <c r="X41" s="67">
        <v>9</v>
      </c>
      <c r="Y41" s="67"/>
      <c r="Z41" s="67"/>
      <c r="AA41" s="67"/>
      <c r="AB41" s="67"/>
      <c r="AC41" s="67"/>
      <c r="AD41" s="67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="112" customFormat="1" ht="27.75" customHeight="1" spans="1:57">
      <c r="A42" s="86" t="s">
        <v>261</v>
      </c>
      <c r="B42" s="87" t="s">
        <v>181</v>
      </c>
      <c r="C42" s="88">
        <v>285</v>
      </c>
      <c r="D42" s="88" t="s">
        <v>102</v>
      </c>
      <c r="E42" s="88" t="s">
        <v>102</v>
      </c>
      <c r="F42" s="88" t="s">
        <v>102</v>
      </c>
      <c r="G42" s="88" t="s">
        <v>102</v>
      </c>
      <c r="H42" s="88" t="s">
        <v>102</v>
      </c>
      <c r="I42" s="88" t="s">
        <v>102</v>
      </c>
      <c r="J42" s="88">
        <v>3</v>
      </c>
      <c r="K42" s="88">
        <v>6</v>
      </c>
      <c r="L42" s="88">
        <v>9</v>
      </c>
      <c r="M42" s="89">
        <v>15</v>
      </c>
      <c r="N42" s="127" t="s">
        <v>261</v>
      </c>
      <c r="O42" s="67" t="s">
        <v>181</v>
      </c>
      <c r="P42" s="128">
        <v>27</v>
      </c>
      <c r="Q42" s="128">
        <v>26</v>
      </c>
      <c r="R42" s="128">
        <v>30</v>
      </c>
      <c r="S42" s="128">
        <v>25</v>
      </c>
      <c r="T42" s="128">
        <v>21</v>
      </c>
      <c r="U42" s="128">
        <v>18</v>
      </c>
      <c r="V42" s="128">
        <v>21</v>
      </c>
      <c r="W42" s="128">
        <v>14</v>
      </c>
      <c r="X42" s="128">
        <v>26</v>
      </c>
      <c r="Y42" s="128"/>
      <c r="Z42" s="67"/>
      <c r="AA42" s="67"/>
      <c r="AB42" s="67"/>
      <c r="AC42" s="67"/>
      <c r="AD42" s="67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ht="27.75" customHeight="1" spans="1:57">
      <c r="A43" s="91"/>
      <c r="B43" s="92" t="s">
        <v>182</v>
      </c>
      <c r="C43" s="93">
        <v>6</v>
      </c>
      <c r="D43" s="93" t="s">
        <v>102</v>
      </c>
      <c r="E43" s="93" t="s">
        <v>102</v>
      </c>
      <c r="F43" s="93" t="s">
        <v>102</v>
      </c>
      <c r="G43" s="93" t="s">
        <v>102</v>
      </c>
      <c r="H43" s="93" t="s">
        <v>102</v>
      </c>
      <c r="I43" s="93" t="s">
        <v>102</v>
      </c>
      <c r="J43" s="93" t="s">
        <v>102</v>
      </c>
      <c r="K43" s="93" t="s">
        <v>102</v>
      </c>
      <c r="L43" s="93" t="s">
        <v>102</v>
      </c>
      <c r="M43" s="94" t="s">
        <v>102</v>
      </c>
      <c r="N43" s="127"/>
      <c r="O43" s="67" t="s">
        <v>182</v>
      </c>
      <c r="P43" s="67">
        <v>1</v>
      </c>
    </row>
    <row r="44" s="2" customFormat="1" ht="27.75" customHeight="1" spans="1:57">
      <c r="A44" s="95"/>
      <c r="B44" s="96" t="s">
        <v>183</v>
      </c>
      <c r="C44" s="97">
        <v>279</v>
      </c>
      <c r="D44" s="97" t="s">
        <v>102</v>
      </c>
      <c r="E44" s="97" t="s">
        <v>102</v>
      </c>
      <c r="F44" s="97" t="s">
        <v>102</v>
      </c>
      <c r="G44" s="97" t="s">
        <v>102</v>
      </c>
      <c r="H44" s="97" t="s">
        <v>102</v>
      </c>
      <c r="I44" s="97" t="s">
        <v>102</v>
      </c>
      <c r="J44" s="97">
        <v>3</v>
      </c>
      <c r="K44" s="97">
        <v>6</v>
      </c>
      <c r="L44" s="97">
        <v>9</v>
      </c>
      <c r="M44" s="98">
        <v>15</v>
      </c>
      <c r="N44" s="127"/>
      <c r="O44" s="67" t="s">
        <v>183</v>
      </c>
      <c r="P44" s="67">
        <v>26</v>
      </c>
      <c r="Q44" s="67">
        <v>26</v>
      </c>
      <c r="R44" s="67">
        <v>30</v>
      </c>
      <c r="S44" s="67">
        <v>25</v>
      </c>
      <c r="T44" s="67">
        <v>21</v>
      </c>
      <c r="U44" s="67">
        <v>18</v>
      </c>
      <c r="V44" s="67">
        <v>21</v>
      </c>
      <c r="W44" s="67">
        <v>14</v>
      </c>
      <c r="X44" s="67">
        <v>26</v>
      </c>
      <c r="Y44" s="67"/>
      <c r="Z44" s="67"/>
      <c r="AA44" s="67"/>
      <c r="AB44" s="67"/>
      <c r="AC44" s="67"/>
      <c r="AD44" s="67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="112" customFormat="1" ht="27.75" customHeight="1" spans="1:57">
      <c r="A45" s="86" t="s">
        <v>262</v>
      </c>
      <c r="B45" s="87" t="s">
        <v>181</v>
      </c>
      <c r="C45" s="88">
        <v>321</v>
      </c>
      <c r="D45" s="88" t="s">
        <v>102</v>
      </c>
      <c r="E45" s="88" t="s">
        <v>102</v>
      </c>
      <c r="F45" s="88" t="s">
        <v>102</v>
      </c>
      <c r="G45" s="88" t="s">
        <v>102</v>
      </c>
      <c r="H45" s="88" t="s">
        <v>102</v>
      </c>
      <c r="I45" s="88" t="s">
        <v>102</v>
      </c>
      <c r="J45" s="88" t="s">
        <v>102</v>
      </c>
      <c r="K45" s="88" t="s">
        <v>102</v>
      </c>
      <c r="L45" s="88" t="s">
        <v>102</v>
      </c>
      <c r="M45" s="89" t="s">
        <v>102</v>
      </c>
      <c r="N45" s="127" t="s">
        <v>262</v>
      </c>
      <c r="O45" s="67" t="s">
        <v>181</v>
      </c>
      <c r="P45" s="128"/>
      <c r="Q45" s="128">
        <v>3</v>
      </c>
      <c r="R45" s="128">
        <v>3</v>
      </c>
      <c r="S45" s="128">
        <v>16</v>
      </c>
      <c r="T45" s="128">
        <v>37</v>
      </c>
      <c r="U45" s="128">
        <v>59</v>
      </c>
      <c r="V45" s="128">
        <v>46</v>
      </c>
      <c r="W45" s="128">
        <v>65</v>
      </c>
      <c r="X45" s="128">
        <v>106</v>
      </c>
      <c r="Y45" s="128"/>
      <c r="Z45" s="67"/>
      <c r="AA45" s="67"/>
      <c r="AB45" s="67"/>
      <c r="AC45" s="67"/>
      <c r="AD45" s="67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="2" customFormat="1" ht="27.75" customHeight="1" spans="1:57">
      <c r="A46" s="95"/>
      <c r="B46" s="96" t="s">
        <v>182</v>
      </c>
      <c r="C46" s="97">
        <v>321</v>
      </c>
      <c r="D46" s="97" t="s">
        <v>102</v>
      </c>
      <c r="E46" s="97" t="s">
        <v>102</v>
      </c>
      <c r="F46" s="97" t="s">
        <v>102</v>
      </c>
      <c r="G46" s="97" t="s">
        <v>102</v>
      </c>
      <c r="H46" s="97" t="s">
        <v>102</v>
      </c>
      <c r="I46" s="97" t="s">
        <v>102</v>
      </c>
      <c r="J46" s="97" t="s">
        <v>102</v>
      </c>
      <c r="K46" s="97" t="s">
        <v>102</v>
      </c>
      <c r="L46" s="97" t="s">
        <v>102</v>
      </c>
      <c r="M46" s="98" t="s">
        <v>102</v>
      </c>
      <c r="N46" s="127"/>
      <c r="O46" s="67" t="s">
        <v>182</v>
      </c>
      <c r="P46" s="67"/>
      <c r="Q46" s="67">
        <v>3</v>
      </c>
      <c r="R46" s="67">
        <v>3</v>
      </c>
      <c r="S46" s="67">
        <v>16</v>
      </c>
      <c r="T46" s="67">
        <v>37</v>
      </c>
      <c r="U46" s="67">
        <v>59</v>
      </c>
      <c r="V46" s="67">
        <v>46</v>
      </c>
      <c r="W46" s="67">
        <v>65</v>
      </c>
      <c r="X46" s="67">
        <v>106</v>
      </c>
      <c r="Y46" s="67"/>
      <c r="Z46" s="67"/>
      <c r="AA46" s="67"/>
      <c r="AB46" s="67"/>
      <c r="AC46" s="67"/>
      <c r="AD46" s="67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="112" customFormat="1" ht="27.75" customHeight="1" spans="1:57">
      <c r="A47" s="86" t="s">
        <v>263</v>
      </c>
      <c r="B47" s="87" t="s">
        <v>181</v>
      </c>
      <c r="C47" s="88">
        <v>28</v>
      </c>
      <c r="D47" s="88" t="s">
        <v>102</v>
      </c>
      <c r="E47" s="88" t="s">
        <v>102</v>
      </c>
      <c r="F47" s="88" t="s">
        <v>102</v>
      </c>
      <c r="G47" s="88" t="s">
        <v>102</v>
      </c>
      <c r="H47" s="88" t="s">
        <v>102</v>
      </c>
      <c r="I47" s="88" t="s">
        <v>102</v>
      </c>
      <c r="J47" s="88" t="s">
        <v>102</v>
      </c>
      <c r="K47" s="88" t="s">
        <v>102</v>
      </c>
      <c r="L47" s="88">
        <v>1</v>
      </c>
      <c r="M47" s="89" t="s">
        <v>102</v>
      </c>
      <c r="N47" s="127" t="s">
        <v>263</v>
      </c>
      <c r="O47" s="67" t="s">
        <v>181</v>
      </c>
      <c r="P47" s="128">
        <v>1</v>
      </c>
      <c r="Q47" s="128"/>
      <c r="R47" s="128">
        <v>1</v>
      </c>
      <c r="S47" s="128">
        <v>2</v>
      </c>
      <c r="T47" s="128">
        <v>2</v>
      </c>
      <c r="U47" s="128">
        <v>4</v>
      </c>
      <c r="V47" s="128">
        <v>2</v>
      </c>
      <c r="W47" s="128">
        <v>4</v>
      </c>
      <c r="X47" s="128">
        <v>7</v>
      </c>
      <c r="Y47" s="128"/>
      <c r="Z47" s="67"/>
      <c r="AA47" s="67"/>
      <c r="AB47" s="67"/>
      <c r="AC47" s="67"/>
      <c r="AD47" s="67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ht="27.75" customHeight="1" spans="1:57">
      <c r="A48" s="91"/>
      <c r="B48" s="92" t="s">
        <v>182</v>
      </c>
      <c r="C48" s="93">
        <v>14</v>
      </c>
      <c r="D48" s="93" t="s">
        <v>102</v>
      </c>
      <c r="E48" s="93" t="s">
        <v>102</v>
      </c>
      <c r="F48" s="93" t="s">
        <v>102</v>
      </c>
      <c r="G48" s="93" t="s">
        <v>102</v>
      </c>
      <c r="H48" s="93" t="s">
        <v>102</v>
      </c>
      <c r="I48" s="93" t="s">
        <v>102</v>
      </c>
      <c r="J48" s="93" t="s">
        <v>102</v>
      </c>
      <c r="K48" s="93" t="s">
        <v>102</v>
      </c>
      <c r="L48" s="93" t="s">
        <v>102</v>
      </c>
      <c r="M48" s="94" t="s">
        <v>102</v>
      </c>
      <c r="N48" s="127"/>
      <c r="O48" s="67" t="s">
        <v>182</v>
      </c>
      <c r="P48" s="67">
        <v>1</v>
      </c>
      <c r="R48" s="67">
        <v>1</v>
      </c>
      <c r="S48" s="67">
        <v>2</v>
      </c>
      <c r="T48" s="67">
        <v>1</v>
      </c>
      <c r="U48" s="67">
        <v>2</v>
      </c>
      <c r="V48" s="67">
        <v>2</v>
      </c>
      <c r="W48" s="67">
        <v>4</v>
      </c>
      <c r="X48" s="67">
        <v>5</v>
      </c>
    </row>
    <row r="49" s="2" customFormat="1" ht="27.75" customHeight="1" spans="1:57">
      <c r="A49" s="95"/>
      <c r="B49" s="96" t="s">
        <v>183</v>
      </c>
      <c r="C49" s="97">
        <v>14</v>
      </c>
      <c r="D49" s="97" t="s">
        <v>102</v>
      </c>
      <c r="E49" s="97" t="s">
        <v>102</v>
      </c>
      <c r="F49" s="97" t="s">
        <v>102</v>
      </c>
      <c r="G49" s="97" t="s">
        <v>102</v>
      </c>
      <c r="H49" s="97" t="s">
        <v>102</v>
      </c>
      <c r="I49" s="97" t="s">
        <v>102</v>
      </c>
      <c r="J49" s="97" t="s">
        <v>102</v>
      </c>
      <c r="K49" s="97" t="s">
        <v>102</v>
      </c>
      <c r="L49" s="97">
        <v>1</v>
      </c>
      <c r="M49" s="98" t="s">
        <v>102</v>
      </c>
      <c r="N49" s="127"/>
      <c r="O49" s="67" t="s">
        <v>183</v>
      </c>
      <c r="P49" s="67"/>
      <c r="Q49" s="67"/>
      <c r="R49" s="67"/>
      <c r="S49" s="67"/>
      <c r="T49" s="67">
        <v>1</v>
      </c>
      <c r="U49" s="67">
        <v>2</v>
      </c>
      <c r="V49" s="67"/>
      <c r="W49" s="67"/>
      <c r="X49" s="67">
        <v>2</v>
      </c>
      <c r="Y49" s="67"/>
      <c r="Z49" s="67"/>
      <c r="AA49" s="67"/>
      <c r="AB49" s="67"/>
      <c r="AC49" s="67"/>
      <c r="AD49" s="67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="112" customFormat="1" ht="27.75" customHeight="1" spans="1:57">
      <c r="A50" s="129" t="s">
        <v>264</v>
      </c>
      <c r="B50" s="87" t="s">
        <v>181</v>
      </c>
      <c r="C50" s="88">
        <v>69</v>
      </c>
      <c r="D50" s="88">
        <v>1</v>
      </c>
      <c r="E50" s="88" t="s">
        <v>102</v>
      </c>
      <c r="F50" s="88">
        <v>4</v>
      </c>
      <c r="G50" s="88" t="s">
        <v>102</v>
      </c>
      <c r="H50" s="88" t="s">
        <v>102</v>
      </c>
      <c r="I50" s="88" t="s">
        <v>102</v>
      </c>
      <c r="J50" s="88" t="s">
        <v>102</v>
      </c>
      <c r="K50" s="88">
        <v>1</v>
      </c>
      <c r="L50" s="88">
        <v>3</v>
      </c>
      <c r="M50" s="89">
        <v>2</v>
      </c>
      <c r="N50" s="127" t="s">
        <v>265</v>
      </c>
      <c r="O50" s="67" t="s">
        <v>181</v>
      </c>
      <c r="P50" s="128">
        <v>2</v>
      </c>
      <c r="Q50" s="128">
        <v>4</v>
      </c>
      <c r="R50" s="128">
        <v>4</v>
      </c>
      <c r="S50" s="128">
        <v>7</v>
      </c>
      <c r="T50" s="128">
        <v>9</v>
      </c>
      <c r="U50" s="128">
        <v>6</v>
      </c>
      <c r="V50" s="128">
        <v>3</v>
      </c>
      <c r="W50" s="128">
        <v>7</v>
      </c>
      <c r="X50" s="128">
        <v>2</v>
      </c>
      <c r="Y50" s="128">
        <v>1</v>
      </c>
      <c r="Z50" s="67"/>
      <c r="AA50" s="67"/>
      <c r="AB50" s="67"/>
      <c r="AC50" s="67"/>
      <c r="AD50" s="67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ht="27.75" customHeight="1" spans="1:57">
      <c r="A51" s="130"/>
      <c r="B51" s="92" t="s">
        <v>182</v>
      </c>
      <c r="C51" s="93">
        <v>31</v>
      </c>
      <c r="D51" s="93">
        <v>1</v>
      </c>
      <c r="E51" s="93" t="s">
        <v>102</v>
      </c>
      <c r="F51" s="93">
        <v>3</v>
      </c>
      <c r="G51" s="93" t="s">
        <v>102</v>
      </c>
      <c r="H51" s="93" t="s">
        <v>102</v>
      </c>
      <c r="I51" s="93" t="s">
        <v>102</v>
      </c>
      <c r="J51" s="93" t="s">
        <v>102</v>
      </c>
      <c r="K51" s="93">
        <v>1</v>
      </c>
      <c r="L51" s="93" t="s">
        <v>102</v>
      </c>
      <c r="M51" s="94" t="s">
        <v>102</v>
      </c>
      <c r="N51" s="127"/>
      <c r="O51" s="67" t="s">
        <v>182</v>
      </c>
      <c r="P51" s="67">
        <v>1</v>
      </c>
      <c r="Q51" s="67">
        <v>3</v>
      </c>
      <c r="R51" s="67">
        <v>3</v>
      </c>
      <c r="S51" s="67">
        <v>3</v>
      </c>
      <c r="T51" s="67">
        <v>5</v>
      </c>
      <c r="U51" s="67">
        <v>3</v>
      </c>
      <c r="V51" s="67">
        <v>1</v>
      </c>
      <c r="W51" s="67">
        <v>3</v>
      </c>
      <c r="Y51" s="67">
        <v>1</v>
      </c>
    </row>
    <row r="52" s="2" customFormat="1" ht="27.75" customHeight="1" spans="1:57">
      <c r="A52" s="131"/>
      <c r="B52" s="96" t="s">
        <v>183</v>
      </c>
      <c r="C52" s="97">
        <v>38</v>
      </c>
      <c r="D52" s="97" t="s">
        <v>102</v>
      </c>
      <c r="E52" s="97" t="s">
        <v>102</v>
      </c>
      <c r="F52" s="97">
        <v>1</v>
      </c>
      <c r="G52" s="97" t="s">
        <v>102</v>
      </c>
      <c r="H52" s="97" t="s">
        <v>102</v>
      </c>
      <c r="I52" s="97" t="s">
        <v>102</v>
      </c>
      <c r="J52" s="97" t="s">
        <v>102</v>
      </c>
      <c r="K52" s="97" t="s">
        <v>102</v>
      </c>
      <c r="L52" s="97">
        <v>3</v>
      </c>
      <c r="M52" s="98">
        <v>2</v>
      </c>
      <c r="N52" s="127"/>
      <c r="O52" s="67" t="s">
        <v>183</v>
      </c>
      <c r="P52" s="67">
        <v>1</v>
      </c>
      <c r="Q52" s="67">
        <v>1</v>
      </c>
      <c r="R52" s="67">
        <v>1</v>
      </c>
      <c r="S52" s="67">
        <v>4</v>
      </c>
      <c r="T52" s="67">
        <v>4</v>
      </c>
      <c r="U52" s="67">
        <v>3</v>
      </c>
      <c r="V52" s="67">
        <v>2</v>
      </c>
      <c r="W52" s="67">
        <v>4</v>
      </c>
      <c r="X52" s="67">
        <v>2</v>
      </c>
      <c r="Y52" s="67"/>
      <c r="Z52" s="67"/>
      <c r="AA52" s="67"/>
      <c r="AB52" s="67"/>
      <c r="AC52" s="67"/>
      <c r="AD52" s="67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="112" customFormat="1" ht="27.75" customHeight="1" spans="1:57">
      <c r="A53" s="86" t="s">
        <v>225</v>
      </c>
      <c r="B53" s="87" t="s">
        <v>181</v>
      </c>
      <c r="C53" s="88">
        <v>150</v>
      </c>
      <c r="D53" s="88" t="s">
        <v>102</v>
      </c>
      <c r="E53" s="88">
        <v>3</v>
      </c>
      <c r="F53" s="88">
        <v>4</v>
      </c>
      <c r="G53" s="88">
        <v>9</v>
      </c>
      <c r="H53" s="88">
        <v>8</v>
      </c>
      <c r="I53" s="88">
        <v>5</v>
      </c>
      <c r="J53" s="88">
        <v>6</v>
      </c>
      <c r="K53" s="88">
        <v>7</v>
      </c>
      <c r="L53" s="88">
        <v>5</v>
      </c>
      <c r="M53" s="89">
        <v>9</v>
      </c>
      <c r="N53" s="127" t="s">
        <v>225</v>
      </c>
      <c r="O53" s="67" t="s">
        <v>181</v>
      </c>
      <c r="P53" s="128">
        <v>9</v>
      </c>
      <c r="Q53" s="128">
        <v>7</v>
      </c>
      <c r="R53" s="128">
        <v>6</v>
      </c>
      <c r="S53" s="128">
        <v>10</v>
      </c>
      <c r="T53" s="128">
        <v>8</v>
      </c>
      <c r="U53" s="128">
        <v>14</v>
      </c>
      <c r="V53" s="128">
        <v>19</v>
      </c>
      <c r="W53" s="128">
        <v>9</v>
      </c>
      <c r="X53" s="128">
        <v>12</v>
      </c>
      <c r="Y53" s="128"/>
      <c r="Z53" s="67"/>
      <c r="AA53" s="67"/>
      <c r="AB53" s="67"/>
      <c r="AC53" s="67"/>
      <c r="AD53" s="67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ht="27.75" customHeight="1" spans="1:57">
      <c r="A54" s="91"/>
      <c r="B54" s="92" t="s">
        <v>182</v>
      </c>
      <c r="C54" s="93">
        <v>78</v>
      </c>
      <c r="D54" s="93" t="s">
        <v>102</v>
      </c>
      <c r="E54" s="93">
        <v>3</v>
      </c>
      <c r="F54" s="93">
        <v>3</v>
      </c>
      <c r="G54" s="93">
        <v>2</v>
      </c>
      <c r="H54" s="93">
        <v>4</v>
      </c>
      <c r="I54" s="93">
        <v>4</v>
      </c>
      <c r="J54" s="93">
        <v>1</v>
      </c>
      <c r="K54" s="93">
        <v>5</v>
      </c>
      <c r="L54" s="93">
        <v>4</v>
      </c>
      <c r="M54" s="94">
        <v>7</v>
      </c>
      <c r="N54" s="127"/>
      <c r="O54" s="67" t="s">
        <v>182</v>
      </c>
      <c r="P54" s="67">
        <v>3</v>
      </c>
      <c r="Q54" s="67">
        <v>5</v>
      </c>
      <c r="R54" s="67">
        <v>4</v>
      </c>
      <c r="S54" s="67">
        <v>5</v>
      </c>
      <c r="T54" s="67">
        <v>4</v>
      </c>
      <c r="U54" s="67">
        <v>5</v>
      </c>
      <c r="V54" s="67">
        <v>11</v>
      </c>
      <c r="W54" s="67">
        <v>8</v>
      </c>
      <c r="X54" s="67">
        <v>6</v>
      </c>
    </row>
    <row r="55" s="2" customFormat="1" ht="27.75" customHeight="1" spans="1:57">
      <c r="A55" s="95"/>
      <c r="B55" s="96" t="s">
        <v>183</v>
      </c>
      <c r="C55" s="97">
        <v>72</v>
      </c>
      <c r="D55" s="97" t="s">
        <v>102</v>
      </c>
      <c r="E55" s="97" t="s">
        <v>102</v>
      </c>
      <c r="F55" s="97">
        <v>1</v>
      </c>
      <c r="G55" s="97">
        <v>7</v>
      </c>
      <c r="H55" s="97">
        <v>4</v>
      </c>
      <c r="I55" s="97">
        <v>1</v>
      </c>
      <c r="J55" s="97">
        <v>5</v>
      </c>
      <c r="K55" s="97">
        <v>2</v>
      </c>
      <c r="L55" s="97">
        <v>1</v>
      </c>
      <c r="M55" s="98">
        <v>2</v>
      </c>
      <c r="N55" s="127"/>
      <c r="O55" s="67" t="s">
        <v>183</v>
      </c>
      <c r="P55" s="67">
        <v>6</v>
      </c>
      <c r="Q55" s="67">
        <v>2</v>
      </c>
      <c r="R55" s="67">
        <v>2</v>
      </c>
      <c r="S55" s="67">
        <v>5</v>
      </c>
      <c r="T55" s="67">
        <v>4</v>
      </c>
      <c r="U55" s="67">
        <v>9</v>
      </c>
      <c r="V55" s="67">
        <v>8</v>
      </c>
      <c r="W55" s="67">
        <v>1</v>
      </c>
      <c r="X55" s="67">
        <v>6</v>
      </c>
      <c r="Y55" s="67"/>
      <c r="Z55" s="67"/>
      <c r="AA55" s="67"/>
      <c r="AB55" s="67"/>
      <c r="AC55" s="67"/>
      <c r="AD55" s="67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="112" customFormat="1" ht="27.75" customHeight="1" spans="1:57">
      <c r="A56" s="86" t="s">
        <v>228</v>
      </c>
      <c r="B56" s="87" t="s">
        <v>181</v>
      </c>
      <c r="C56" s="88">
        <v>85</v>
      </c>
      <c r="D56" s="88" t="s">
        <v>102</v>
      </c>
      <c r="E56" s="88" t="s">
        <v>102</v>
      </c>
      <c r="F56" s="88">
        <v>1</v>
      </c>
      <c r="G56" s="88" t="s">
        <v>102</v>
      </c>
      <c r="H56" s="88" t="s">
        <v>102</v>
      </c>
      <c r="I56" s="88" t="s">
        <v>102</v>
      </c>
      <c r="J56" s="88">
        <v>4</v>
      </c>
      <c r="K56" s="88">
        <v>2</v>
      </c>
      <c r="L56" s="88" t="s">
        <v>102</v>
      </c>
      <c r="M56" s="89">
        <v>2</v>
      </c>
      <c r="N56" s="127" t="s">
        <v>228</v>
      </c>
      <c r="O56" s="67" t="s">
        <v>181</v>
      </c>
      <c r="P56" s="128">
        <v>3</v>
      </c>
      <c r="Q56" s="128">
        <v>4</v>
      </c>
      <c r="R56" s="128">
        <v>11</v>
      </c>
      <c r="S56" s="128">
        <v>4</v>
      </c>
      <c r="T56" s="128">
        <v>16</v>
      </c>
      <c r="U56" s="128">
        <v>11</v>
      </c>
      <c r="V56" s="128">
        <v>11</v>
      </c>
      <c r="W56" s="128">
        <v>8</v>
      </c>
      <c r="X56" s="128">
        <v>7</v>
      </c>
      <c r="Y56" s="128"/>
      <c r="Z56" s="67"/>
      <c r="AA56" s="67"/>
      <c r="AB56" s="67"/>
      <c r="AC56" s="67"/>
      <c r="AD56" s="67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ht="27.75" customHeight="1" spans="1:57">
      <c r="A57" s="91"/>
      <c r="B57" s="92" t="s">
        <v>182</v>
      </c>
      <c r="C57" s="93">
        <v>48</v>
      </c>
      <c r="D57" s="93" t="s">
        <v>102</v>
      </c>
      <c r="E57" s="93" t="s">
        <v>102</v>
      </c>
      <c r="F57" s="93">
        <v>1</v>
      </c>
      <c r="G57" s="93" t="s">
        <v>102</v>
      </c>
      <c r="H57" s="93" t="s">
        <v>102</v>
      </c>
      <c r="I57" s="93" t="s">
        <v>102</v>
      </c>
      <c r="J57" s="93">
        <v>4</v>
      </c>
      <c r="K57" s="93">
        <v>1</v>
      </c>
      <c r="L57" s="93" t="s">
        <v>102</v>
      </c>
      <c r="M57" s="94">
        <v>1</v>
      </c>
      <c r="N57" s="127"/>
      <c r="O57" s="67" t="s">
        <v>182</v>
      </c>
      <c r="Q57" s="67">
        <v>1</v>
      </c>
      <c r="R57" s="67">
        <v>7</v>
      </c>
      <c r="S57" s="67">
        <v>3</v>
      </c>
      <c r="T57" s="67">
        <v>13</v>
      </c>
      <c r="U57" s="67">
        <v>5</v>
      </c>
      <c r="V57" s="67">
        <v>5</v>
      </c>
      <c r="W57" s="67">
        <v>5</v>
      </c>
      <c r="X57" s="67">
        <v>4</v>
      </c>
    </row>
    <row r="58" s="2" customFormat="1" ht="27.75" customHeight="1" spans="1:57">
      <c r="A58" s="95"/>
      <c r="B58" s="96" t="s">
        <v>183</v>
      </c>
      <c r="C58" s="97">
        <v>37</v>
      </c>
      <c r="D58" s="97" t="s">
        <v>102</v>
      </c>
      <c r="E58" s="97" t="s">
        <v>102</v>
      </c>
      <c r="F58" s="97" t="s">
        <v>102</v>
      </c>
      <c r="G58" s="97" t="s">
        <v>102</v>
      </c>
      <c r="H58" s="97" t="s">
        <v>102</v>
      </c>
      <c r="I58" s="97" t="s">
        <v>102</v>
      </c>
      <c r="J58" s="97" t="s">
        <v>102</v>
      </c>
      <c r="K58" s="97">
        <v>1</v>
      </c>
      <c r="L58" s="97" t="s">
        <v>102</v>
      </c>
      <c r="M58" s="98">
        <v>1</v>
      </c>
      <c r="N58" s="127"/>
      <c r="O58" s="67" t="s">
        <v>183</v>
      </c>
      <c r="P58" s="67">
        <v>3</v>
      </c>
      <c r="Q58" s="67">
        <v>3</v>
      </c>
      <c r="R58" s="67">
        <v>4</v>
      </c>
      <c r="S58" s="67">
        <v>1</v>
      </c>
      <c r="T58" s="67">
        <v>3</v>
      </c>
      <c r="U58" s="67">
        <v>6</v>
      </c>
      <c r="V58" s="67">
        <v>6</v>
      </c>
      <c r="W58" s="67">
        <v>3</v>
      </c>
      <c r="X58" s="67">
        <v>3</v>
      </c>
      <c r="Y58" s="67"/>
      <c r="Z58" s="67"/>
      <c r="AA58" s="67"/>
      <c r="AB58" s="67"/>
      <c r="AC58" s="67"/>
      <c r="AD58" s="67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="112" customFormat="1" ht="27.75" customHeight="1" spans="1:57">
      <c r="A59" s="99" t="s">
        <v>266</v>
      </c>
      <c r="B59" s="87" t="s">
        <v>181</v>
      </c>
      <c r="C59" s="88">
        <v>29</v>
      </c>
      <c r="D59" s="88" t="s">
        <v>102</v>
      </c>
      <c r="E59" s="88" t="s">
        <v>102</v>
      </c>
      <c r="F59" s="88" t="s">
        <v>102</v>
      </c>
      <c r="G59" s="88" t="s">
        <v>102</v>
      </c>
      <c r="H59" s="88" t="s">
        <v>102</v>
      </c>
      <c r="I59" s="88" t="s">
        <v>102</v>
      </c>
      <c r="J59" s="88" t="s">
        <v>102</v>
      </c>
      <c r="K59" s="88">
        <v>1</v>
      </c>
      <c r="L59" s="88" t="s">
        <v>102</v>
      </c>
      <c r="M59" s="89" t="s">
        <v>102</v>
      </c>
      <c r="N59" s="132" t="s">
        <v>267</v>
      </c>
      <c r="O59" s="67" t="s">
        <v>181</v>
      </c>
      <c r="P59" s="128">
        <v>2</v>
      </c>
      <c r="Q59" s="128">
        <v>2</v>
      </c>
      <c r="R59" s="128">
        <v>2</v>
      </c>
      <c r="S59" s="128">
        <v>1</v>
      </c>
      <c r="T59" s="128">
        <v>3</v>
      </c>
      <c r="U59" s="128">
        <v>5</v>
      </c>
      <c r="V59" s="128">
        <v>4</v>
      </c>
      <c r="W59" s="128"/>
      <c r="X59" s="128">
        <v>8</v>
      </c>
      <c r="Y59" s="128"/>
      <c r="Z59" s="67"/>
      <c r="AA59" s="67"/>
      <c r="AB59" s="67"/>
      <c r="AC59" s="67"/>
      <c r="AD59" s="67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ht="27.75" customHeight="1" spans="1:57">
      <c r="A60" s="100"/>
      <c r="B60" s="92" t="s">
        <v>182</v>
      </c>
      <c r="C60" s="93">
        <v>18</v>
      </c>
      <c r="D60" s="93" t="s">
        <v>102</v>
      </c>
      <c r="E60" s="93" t="s">
        <v>102</v>
      </c>
      <c r="F60" s="93" t="s">
        <v>102</v>
      </c>
      <c r="G60" s="93" t="s">
        <v>102</v>
      </c>
      <c r="H60" s="93" t="s">
        <v>102</v>
      </c>
      <c r="I60" s="93" t="s">
        <v>102</v>
      </c>
      <c r="J60" s="93" t="s">
        <v>102</v>
      </c>
      <c r="K60" s="93" t="s">
        <v>102</v>
      </c>
      <c r="L60" s="93" t="s">
        <v>102</v>
      </c>
      <c r="M60" s="94" t="s">
        <v>102</v>
      </c>
      <c r="N60" s="132"/>
      <c r="O60" s="67" t="s">
        <v>182</v>
      </c>
      <c r="Q60" s="67">
        <v>1</v>
      </c>
      <c r="R60" s="67">
        <v>2</v>
      </c>
      <c r="S60" s="67">
        <v>1</v>
      </c>
      <c r="T60" s="67">
        <v>3</v>
      </c>
      <c r="U60" s="67">
        <v>3</v>
      </c>
      <c r="V60" s="67">
        <v>3</v>
      </c>
      <c r="X60" s="67">
        <v>5</v>
      </c>
    </row>
    <row r="61" s="2" customFormat="1" ht="27.75" customHeight="1" spans="1:57">
      <c r="A61" s="101"/>
      <c r="B61" s="96" t="s">
        <v>183</v>
      </c>
      <c r="C61" s="97">
        <v>11</v>
      </c>
      <c r="D61" s="97" t="s">
        <v>102</v>
      </c>
      <c r="E61" s="97" t="s">
        <v>102</v>
      </c>
      <c r="F61" s="97" t="s">
        <v>102</v>
      </c>
      <c r="G61" s="97" t="s">
        <v>102</v>
      </c>
      <c r="H61" s="97" t="s">
        <v>102</v>
      </c>
      <c r="I61" s="97" t="s">
        <v>102</v>
      </c>
      <c r="J61" s="97" t="s">
        <v>102</v>
      </c>
      <c r="K61" s="97">
        <v>1</v>
      </c>
      <c r="L61" s="97" t="s">
        <v>102</v>
      </c>
      <c r="M61" s="98" t="s">
        <v>102</v>
      </c>
      <c r="N61" s="132"/>
      <c r="O61" s="67" t="s">
        <v>183</v>
      </c>
      <c r="P61" s="67">
        <v>2</v>
      </c>
      <c r="Q61" s="67">
        <v>1</v>
      </c>
      <c r="R61" s="67"/>
      <c r="S61" s="67"/>
      <c r="T61" s="67"/>
      <c r="U61" s="67">
        <v>2</v>
      </c>
      <c r="V61" s="67">
        <v>1</v>
      </c>
      <c r="W61" s="67"/>
      <c r="X61" s="67">
        <v>3</v>
      </c>
      <c r="Y61" s="67"/>
      <c r="Z61" s="67"/>
      <c r="AA61" s="67"/>
      <c r="AB61" s="67"/>
      <c r="AC61" s="67"/>
      <c r="AD61" s="67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="112" customFormat="1" ht="27.75" customHeight="1" spans="1:57">
      <c r="A62" s="86" t="s">
        <v>268</v>
      </c>
      <c r="B62" s="87" t="s">
        <v>181</v>
      </c>
      <c r="C62" s="88">
        <v>63</v>
      </c>
      <c r="D62" s="88" t="s">
        <v>102</v>
      </c>
      <c r="E62" s="88" t="s">
        <v>102</v>
      </c>
      <c r="F62" s="88" t="s">
        <v>102</v>
      </c>
      <c r="G62" s="88" t="s">
        <v>102</v>
      </c>
      <c r="H62" s="88" t="s">
        <v>102</v>
      </c>
      <c r="I62" s="88">
        <v>1</v>
      </c>
      <c r="J62" s="88" t="s">
        <v>102</v>
      </c>
      <c r="K62" s="88" t="s">
        <v>102</v>
      </c>
      <c r="L62" s="88" t="s">
        <v>102</v>
      </c>
      <c r="M62" s="89" t="s">
        <v>102</v>
      </c>
      <c r="N62" s="127" t="s">
        <v>268</v>
      </c>
      <c r="O62" s="67" t="s">
        <v>181</v>
      </c>
      <c r="P62" s="128">
        <v>2</v>
      </c>
      <c r="Q62" s="128">
        <v>7</v>
      </c>
      <c r="R62" s="128">
        <v>6</v>
      </c>
      <c r="S62" s="128">
        <v>4</v>
      </c>
      <c r="T62" s="128">
        <v>5</v>
      </c>
      <c r="U62" s="128">
        <v>12</v>
      </c>
      <c r="V62" s="128">
        <v>12</v>
      </c>
      <c r="W62" s="128">
        <v>5</v>
      </c>
      <c r="X62" s="128">
        <v>6</v>
      </c>
      <c r="Y62" s="128"/>
      <c r="Z62" s="67"/>
      <c r="AA62" s="67"/>
      <c r="AB62" s="67"/>
      <c r="AC62" s="67"/>
      <c r="AD62" s="67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ht="27.75" customHeight="1" spans="1:57">
      <c r="A63" s="91"/>
      <c r="B63" s="92" t="s">
        <v>182</v>
      </c>
      <c r="C63" s="93">
        <v>36</v>
      </c>
      <c r="D63" s="93" t="s">
        <v>102</v>
      </c>
      <c r="E63" s="93" t="s">
        <v>102</v>
      </c>
      <c r="F63" s="93" t="s">
        <v>102</v>
      </c>
      <c r="G63" s="93" t="s">
        <v>102</v>
      </c>
      <c r="H63" s="93" t="s">
        <v>102</v>
      </c>
      <c r="I63" s="93">
        <v>1</v>
      </c>
      <c r="J63" s="93" t="s">
        <v>102</v>
      </c>
      <c r="K63" s="93" t="s">
        <v>102</v>
      </c>
      <c r="L63" s="93" t="s">
        <v>102</v>
      </c>
      <c r="M63" s="94" t="s">
        <v>102</v>
      </c>
      <c r="N63" s="127"/>
      <c r="O63" s="67" t="s">
        <v>182</v>
      </c>
      <c r="P63" s="67">
        <v>1</v>
      </c>
      <c r="Q63" s="67">
        <v>4</v>
      </c>
      <c r="R63" s="67">
        <v>4</v>
      </c>
      <c r="S63" s="67">
        <v>1</v>
      </c>
      <c r="T63" s="67">
        <v>2</v>
      </c>
      <c r="U63" s="67">
        <v>5</v>
      </c>
      <c r="V63" s="67">
        <v>7</v>
      </c>
      <c r="W63" s="67">
        <v>3</v>
      </c>
      <c r="X63" s="67">
        <v>3</v>
      </c>
    </row>
    <row r="64" s="2" customFormat="1" ht="27.75" customHeight="1" spans="1:57">
      <c r="A64" s="95"/>
      <c r="B64" s="96" t="s">
        <v>183</v>
      </c>
      <c r="C64" s="97">
        <v>27</v>
      </c>
      <c r="D64" s="97" t="s">
        <v>102</v>
      </c>
      <c r="E64" s="97" t="s">
        <v>102</v>
      </c>
      <c r="F64" s="97" t="s">
        <v>102</v>
      </c>
      <c r="G64" s="97" t="s">
        <v>102</v>
      </c>
      <c r="H64" s="97" t="s">
        <v>102</v>
      </c>
      <c r="I64" s="97" t="s">
        <v>102</v>
      </c>
      <c r="J64" s="97" t="s">
        <v>102</v>
      </c>
      <c r="K64" s="97" t="s">
        <v>102</v>
      </c>
      <c r="L64" s="97" t="s">
        <v>102</v>
      </c>
      <c r="M64" s="98" t="s">
        <v>102</v>
      </c>
      <c r="N64" s="127"/>
      <c r="O64" s="67" t="s">
        <v>183</v>
      </c>
      <c r="P64" s="67">
        <v>1</v>
      </c>
      <c r="Q64" s="67">
        <v>3</v>
      </c>
      <c r="R64" s="67">
        <v>2</v>
      </c>
      <c r="S64" s="67">
        <v>3</v>
      </c>
      <c r="T64" s="67">
        <v>3</v>
      </c>
      <c r="U64" s="67">
        <v>7</v>
      </c>
      <c r="V64" s="67">
        <v>5</v>
      </c>
      <c r="W64" s="67">
        <v>2</v>
      </c>
      <c r="X64" s="67">
        <v>3</v>
      </c>
      <c r="Y64" s="67"/>
      <c r="Z64" s="67"/>
      <c r="AA64" s="67"/>
      <c r="AB64" s="67"/>
      <c r="AC64" s="67"/>
      <c r="AD64" s="67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ht="27.75" customHeight="1" spans="1:57">
      <c r="A65" s="91" t="s">
        <v>150</v>
      </c>
      <c r="B65" s="92" t="s">
        <v>181</v>
      </c>
      <c r="C65" s="93">
        <v>592</v>
      </c>
      <c r="D65" s="88" t="s">
        <v>102</v>
      </c>
      <c r="E65" s="93">
        <v>5</v>
      </c>
      <c r="F65" s="93">
        <v>3</v>
      </c>
      <c r="G65" s="93">
        <v>3</v>
      </c>
      <c r="H65" s="93">
        <v>10</v>
      </c>
      <c r="I65" s="93">
        <v>7</v>
      </c>
      <c r="J65" s="93">
        <v>8</v>
      </c>
      <c r="K65" s="93">
        <v>10</v>
      </c>
      <c r="L65" s="93">
        <v>15</v>
      </c>
      <c r="M65" s="94">
        <v>22</v>
      </c>
      <c r="N65" s="127" t="s">
        <v>269</v>
      </c>
      <c r="O65" s="67" t="s">
        <v>181</v>
      </c>
      <c r="P65" s="128">
        <v>25</v>
      </c>
      <c r="Q65" s="128">
        <v>31</v>
      </c>
      <c r="R65" s="128">
        <v>34</v>
      </c>
      <c r="S65" s="128">
        <v>39</v>
      </c>
      <c r="T65" s="128">
        <v>61</v>
      </c>
      <c r="U65" s="128">
        <v>50</v>
      </c>
      <c r="V65" s="128">
        <v>64</v>
      </c>
      <c r="W65" s="128">
        <v>52</v>
      </c>
      <c r="X65" s="128">
        <v>49</v>
      </c>
      <c r="Y65" s="128"/>
    </row>
    <row r="66" ht="27.75" customHeight="1" spans="1:57">
      <c r="A66" s="91"/>
      <c r="B66" s="92" t="s">
        <v>182</v>
      </c>
      <c r="C66" s="93">
        <v>320</v>
      </c>
      <c r="D66" s="93" t="s">
        <v>102</v>
      </c>
      <c r="E66" s="93">
        <v>4</v>
      </c>
      <c r="F66" s="93">
        <v>1</v>
      </c>
      <c r="G66" s="93">
        <v>2</v>
      </c>
      <c r="H66" s="93">
        <v>5</v>
      </c>
      <c r="I66" s="93">
        <v>5</v>
      </c>
      <c r="J66" s="93">
        <v>5</v>
      </c>
      <c r="K66" s="93">
        <v>4</v>
      </c>
      <c r="L66" s="93">
        <v>10</v>
      </c>
      <c r="M66" s="94">
        <v>7</v>
      </c>
      <c r="N66" s="127"/>
      <c r="O66" s="67" t="s">
        <v>182</v>
      </c>
      <c r="P66" s="67">
        <v>12</v>
      </c>
      <c r="Q66" s="67">
        <v>17</v>
      </c>
      <c r="R66" s="67">
        <v>18</v>
      </c>
      <c r="S66" s="67">
        <v>22</v>
      </c>
      <c r="T66" s="67">
        <v>29</v>
      </c>
      <c r="U66" s="67">
        <v>23</v>
      </c>
      <c r="V66" s="67">
        <v>36</v>
      </c>
      <c r="W66" s="67">
        <v>28</v>
      </c>
      <c r="X66" s="67">
        <v>21</v>
      </c>
    </row>
    <row r="67" s="113" customFormat="1" ht="27.75" customHeight="1" spans="1:57">
      <c r="A67" s="102"/>
      <c r="B67" s="103" t="s">
        <v>183</v>
      </c>
      <c r="C67" s="104">
        <v>272</v>
      </c>
      <c r="D67" s="104" t="s">
        <v>102</v>
      </c>
      <c r="E67" s="104">
        <v>1</v>
      </c>
      <c r="F67" s="104">
        <v>2</v>
      </c>
      <c r="G67" s="104">
        <v>1</v>
      </c>
      <c r="H67" s="104">
        <v>5</v>
      </c>
      <c r="I67" s="104">
        <v>2</v>
      </c>
      <c r="J67" s="104">
        <v>3</v>
      </c>
      <c r="K67" s="104">
        <v>6</v>
      </c>
      <c r="L67" s="104">
        <v>5</v>
      </c>
      <c r="M67" s="105">
        <v>15</v>
      </c>
      <c r="N67" s="127"/>
      <c r="O67" s="67" t="s">
        <v>183</v>
      </c>
      <c r="P67" s="67">
        <v>13</v>
      </c>
      <c r="Q67" s="67">
        <v>14</v>
      </c>
      <c r="R67" s="67">
        <v>16</v>
      </c>
      <c r="S67" s="67">
        <v>17</v>
      </c>
      <c r="T67" s="67">
        <v>32</v>
      </c>
      <c r="U67" s="67">
        <v>27</v>
      </c>
      <c r="V67" s="67">
        <v>28</v>
      </c>
      <c r="W67" s="67">
        <v>24</v>
      </c>
      <c r="X67" s="67">
        <v>28</v>
      </c>
      <c r="Y67" s="67"/>
      <c r="Z67" s="67"/>
      <c r="AA67" s="67"/>
      <c r="AB67" s="67"/>
      <c r="AC67" s="67"/>
      <c r="AD67" s="67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ht="27.75" customHeight="1" spans="1:57">
      <c r="A68" s="106" t="s">
        <v>238</v>
      </c>
      <c r="B68" s="70"/>
      <c r="N68" s="67" t="s">
        <v>270</v>
      </c>
    </row>
    <row r="69" ht="27.75" customHeight="1" spans="1:57">
      <c r="A69" s="108" t="s">
        <v>81</v>
      </c>
      <c r="B69" s="70"/>
      <c r="N69" s="67" t="s">
        <v>271</v>
      </c>
    </row>
  </sheetData>
  <mergeCells count="56">
    <mergeCell ref="A1:M1"/>
    <mergeCell ref="D3:M3"/>
    <mergeCell ref="A36:M36"/>
    <mergeCell ref="D38:M38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8:A39"/>
    <mergeCell ref="A40:A41"/>
    <mergeCell ref="A42:A44"/>
    <mergeCell ref="A45:A46"/>
    <mergeCell ref="A47:A49"/>
    <mergeCell ref="A50:A52"/>
    <mergeCell ref="A53:A55"/>
    <mergeCell ref="A56:A58"/>
    <mergeCell ref="A59:A61"/>
    <mergeCell ref="A62:A64"/>
    <mergeCell ref="A65:A67"/>
    <mergeCell ref="B3:B4"/>
    <mergeCell ref="B38:B39"/>
    <mergeCell ref="C3:C4"/>
    <mergeCell ref="C38:C39"/>
    <mergeCell ref="N3:N4"/>
    <mergeCell ref="N5:N7"/>
    <mergeCell ref="N8:N10"/>
    <mergeCell ref="N11:N13"/>
    <mergeCell ref="N14:N16"/>
    <mergeCell ref="N17:N19"/>
    <mergeCell ref="N20:N22"/>
    <mergeCell ref="N23:N25"/>
    <mergeCell ref="N26:N28"/>
    <mergeCell ref="N29:N31"/>
    <mergeCell ref="N32:N33"/>
    <mergeCell ref="N34:N35"/>
    <mergeCell ref="N38:N39"/>
    <mergeCell ref="N40:N41"/>
    <mergeCell ref="N42:N44"/>
    <mergeCell ref="N45:N46"/>
    <mergeCell ref="N47:N49"/>
    <mergeCell ref="N50:N52"/>
    <mergeCell ref="N53:N55"/>
    <mergeCell ref="N56:N58"/>
    <mergeCell ref="N59:N61"/>
    <mergeCell ref="N62:N64"/>
    <mergeCell ref="N65:N67"/>
    <mergeCell ref="O3:O4"/>
    <mergeCell ref="O38:O39"/>
  </mergeCells>
  <pageMargins left="0.708661417322835" right="0.708661417322835" top="0.748031496062992" bottom="0.748031496062992" header="0.31496062992126" footer="0.31496062992126"/>
  <pageSetup paperSize="1" scale="46" orientation="landscape"/>
  <headerFooter>
    <oddFooter>&amp;C10</oddFooter>
  </headerFooter>
  <rowBreaks count="1" manualBreakCount="1">
    <brk id="35" max="12" man="1"/>
  </rowBreaks>
  <colBreaks count="1" manualBreakCount="1">
    <brk id="13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AQ70"/>
  <sheetViews>
    <sheetView view="pageBreakPreview" zoomScalePageLayoutView="60" zoomScaleNormal="100" topLeftCell="A28" workbookViewId="0">
      <selection activeCell="R39" sqref="R39"/>
    </sheetView>
  </sheetViews>
  <sheetFormatPr defaultColWidth="11.4285714285714" defaultRowHeight="18.75"/>
  <cols>
    <col min="1" max="1" width="93" style="65" customWidth="1"/>
    <col min="2" max="2" width="9" style="66" customWidth="1"/>
    <col min="3" max="11" width="13.5714285714286" style="7" customWidth="1"/>
    <col min="12" max="43" width="11.4285714285714" style="67"/>
    <col min="44" max="16384" width="11.4285714285714" style="7"/>
  </cols>
  <sheetData>
    <row r="1" ht="27.75" customHeight="1" spans="1:43">
      <c r="A1" s="68" t="s">
        <v>272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ht="27.75" customHeight="1" spans="1:43">
      <c r="A2" s="69"/>
      <c r="B2" s="70"/>
      <c r="C2" s="71"/>
      <c r="D2" s="71"/>
      <c r="E2" s="71"/>
      <c r="F2" s="71"/>
      <c r="G2" s="71"/>
      <c r="H2" s="71"/>
      <c r="I2" s="71"/>
      <c r="J2" s="71"/>
      <c r="K2" s="71"/>
    </row>
    <row r="3" ht="27.75" customHeight="1" spans="1:43">
      <c r="A3" s="72" t="s">
        <v>259</v>
      </c>
      <c r="B3" s="73" t="s">
        <v>28</v>
      </c>
      <c r="C3" s="74" t="s">
        <v>242</v>
      </c>
      <c r="D3" s="75"/>
      <c r="E3" s="75"/>
      <c r="F3" s="75"/>
      <c r="G3" s="75"/>
      <c r="H3" s="75"/>
      <c r="I3" s="75"/>
      <c r="J3" s="75"/>
      <c r="K3" s="75"/>
    </row>
    <row r="4" ht="54" customHeight="1" spans="1:43">
      <c r="A4" s="76"/>
      <c r="B4" s="77"/>
      <c r="C4" s="77" t="s">
        <v>158</v>
      </c>
      <c r="D4" s="77" t="s">
        <v>159</v>
      </c>
      <c r="E4" s="77" t="s">
        <v>164</v>
      </c>
      <c r="F4" s="77" t="s">
        <v>165</v>
      </c>
      <c r="G4" s="77" t="s">
        <v>166</v>
      </c>
      <c r="H4" s="77" t="s">
        <v>167</v>
      </c>
      <c r="I4" s="77" t="s">
        <v>168</v>
      </c>
      <c r="J4" s="77" t="s">
        <v>244</v>
      </c>
      <c r="K4" s="78" t="s">
        <v>245</v>
      </c>
    </row>
    <row r="5" s="60" customFormat="1" ht="27.75" customHeight="1" spans="1:43">
      <c r="A5" s="79" t="s">
        <v>247</v>
      </c>
      <c r="B5" s="80" t="s">
        <v>181</v>
      </c>
      <c r="C5" s="81">
        <f>C8+C11+C14+C17+C20+C23+C29+C32+C34+C40+C42+C45+C50+C53+C56+C59+C62+C65</f>
        <v>133</v>
      </c>
      <c r="D5" s="81">
        <f>D8+D11+D17+D20+D23+D26+D29+D32+D34+D40+D42+D45+D47+D50+D53+D56+D59+D62+D65</f>
        <v>207</v>
      </c>
      <c r="E5" s="81">
        <f>E8+E11+E14+E17+E20+E23+E26+E29+E32+E34+E40+E42+E45+E47+E50+E53+E56+E59+E62+E65</f>
        <v>251</v>
      </c>
      <c r="F5" s="81">
        <f t="shared" ref="F5:K5" si="0">F8+F11+F14+F17+F20+F23+F26+F29+F32+F34+F40+F42+F45+F47+F50+F53+F56+F59+F62+F65</f>
        <v>334</v>
      </c>
      <c r="G5" s="81">
        <f t="shared" si="0"/>
        <v>385</v>
      </c>
      <c r="H5" s="81">
        <f>H8+H11+H14+H17+H20+H23+H26+H29+H32+H34+H40+H42+H45+H47+H50+H53+H56+H62+H65</f>
        <v>432</v>
      </c>
      <c r="I5" s="81">
        <f t="shared" si="0"/>
        <v>407</v>
      </c>
      <c r="J5" s="81">
        <f t="shared" si="0"/>
        <v>333</v>
      </c>
      <c r="K5" s="82">
        <f t="shared" si="0"/>
        <v>457</v>
      </c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</row>
    <row r="6" s="60" customFormat="1" ht="27.75" customHeight="1" spans="1:43">
      <c r="A6" s="79"/>
      <c r="B6" s="80" t="s">
        <v>182</v>
      </c>
      <c r="C6" s="81">
        <f>C9+C12+C15+C18+C21+C24+C30+C46+C51+C54+C57+C60+C66</f>
        <v>51</v>
      </c>
      <c r="D6" s="81">
        <f>D9+D12+D18+D21+D24+D27+D30+D43+D46+D51+D57+D63+D66</f>
        <v>63</v>
      </c>
      <c r="E6" s="81">
        <f>E9+E12+E15+E18+E21+E24+E27+E30+E46+E48+E51+E54+E57+E60+E63+E66</f>
        <v>112</v>
      </c>
      <c r="F6" s="81">
        <f>F9+F12+F15+F18+F21+F24+F27+F30+F46+F48+F51+F54+F57+F60+F63+F66</f>
        <v>161</v>
      </c>
      <c r="G6" s="81">
        <f>G9+G12+G15+G18+G21+G24+G27+G30+G43+G46+G51+G54+G57+G60+G63+G66</f>
        <v>198</v>
      </c>
      <c r="H6" s="81">
        <f>H9+H12+H15+H18+H21+H24+H27+H30+H46+H48+H51+H54+H57+H63+H66</f>
        <v>229</v>
      </c>
      <c r="I6" s="81">
        <f>I9+I12+I15+I18+I21+I24+I27+I30+I46+I48+I51+I54+I57+I60+I63+I66</f>
        <v>229</v>
      </c>
      <c r="J6" s="81">
        <f>J12+J15+J18+J21+J24+J27+J30+J43+J46+J48+J51+J54+J57+J60+J63+J66</f>
        <v>190</v>
      </c>
      <c r="K6" s="82">
        <f>K9+K12+K15+K18+K21+K24+K27+K30+K46+K48+K51+K54+K57+K60+K63+K66</f>
        <v>259</v>
      </c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</row>
    <row r="7" s="61" customFormat="1" ht="27.75" customHeight="1" spans="1:43">
      <c r="A7" s="84"/>
      <c r="B7" s="85" t="s">
        <v>183</v>
      </c>
      <c r="C7" s="81">
        <f>C10+C13+C16+C19+C22+C25+C31+C33+C35+C41+C44+C52+C55+C58+C64+C67</f>
        <v>82</v>
      </c>
      <c r="D7" s="81">
        <f>D10+D13+D19+D22+D25+D28+D31+D44+D49+D52+D58+D64+D67+D33+D35+D55+D61+D41</f>
        <v>144</v>
      </c>
      <c r="E7" s="81">
        <f>E10+E13+E19+E22+E25+E31+E33+E35+E41+E44+E52+E49+E55+E58+E64+E67</f>
        <v>139</v>
      </c>
      <c r="F7" s="81">
        <f>+F13+F19+F22+F25+F31+F33+F35+F41+F44+F52+F49+F55+F58+F61+F64+F67</f>
        <v>173</v>
      </c>
      <c r="G7" s="81">
        <f>G10+G13+G19+G22+G25+G31+G33+G35+G41+G44+G52+G49+G55+G58+G61+G64+G67</f>
        <v>187</v>
      </c>
      <c r="H7" s="81">
        <f>H10+H13+H16+H19+H22+H25+H28+H31+H33+H35+H41+H44+H52+H49+H55+H58+H64+H67</f>
        <v>203</v>
      </c>
      <c r="I7" s="81">
        <f>I10+I13+I16+I19+I22+I25+I31+I33+I35+I41+I44+I52+I49+I55+I58+I61+I64+I67</f>
        <v>178</v>
      </c>
      <c r="J7" s="81">
        <f>J10+J13+J16+J19+J22+J25+J31+J33+J35+J41+J44+J52+J49+J55+J58+J61+J64+J67</f>
        <v>143</v>
      </c>
      <c r="K7" s="82">
        <f>K10+K13+K19+K22+K25+K31+K33+K35+K41+K44+K52+K49+K55+K58+K61+K64+K67</f>
        <v>198</v>
      </c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</row>
    <row r="8" s="62" customFormat="1" ht="27.75" customHeight="1" spans="1:43">
      <c r="A8" s="86" t="s">
        <v>248</v>
      </c>
      <c r="B8" s="87" t="s">
        <v>181</v>
      </c>
      <c r="C8" s="88">
        <v>2</v>
      </c>
      <c r="D8" s="88">
        <v>6</v>
      </c>
      <c r="E8" s="88">
        <v>6</v>
      </c>
      <c r="F8" s="88">
        <v>6</v>
      </c>
      <c r="G8" s="88">
        <v>11</v>
      </c>
      <c r="H8" s="88">
        <v>8</v>
      </c>
      <c r="I8" s="88">
        <v>6</v>
      </c>
      <c r="J8" s="88">
        <v>3</v>
      </c>
      <c r="K8" s="89">
        <v>9</v>
      </c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</row>
    <row r="9" s="63" customFormat="1" ht="27.75" customHeight="1" spans="1:43">
      <c r="A9" s="91"/>
      <c r="B9" s="92" t="s">
        <v>182</v>
      </c>
      <c r="C9" s="93">
        <v>1</v>
      </c>
      <c r="D9" s="93">
        <v>4</v>
      </c>
      <c r="E9" s="93">
        <v>5</v>
      </c>
      <c r="F9" s="93">
        <v>6</v>
      </c>
      <c r="G9" s="93">
        <v>8</v>
      </c>
      <c r="H9" s="93">
        <v>6</v>
      </c>
      <c r="I9" s="93">
        <v>4</v>
      </c>
      <c r="J9" s="93" t="s">
        <v>102</v>
      </c>
      <c r="K9" s="94">
        <v>5</v>
      </c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</row>
    <row r="10" s="64" customFormat="1" ht="27.75" customHeight="1" spans="1:43">
      <c r="A10" s="95"/>
      <c r="B10" s="96" t="s">
        <v>183</v>
      </c>
      <c r="C10" s="97">
        <v>1</v>
      </c>
      <c r="D10" s="97">
        <v>2</v>
      </c>
      <c r="E10" s="97">
        <v>1</v>
      </c>
      <c r="F10" s="97" t="s">
        <v>102</v>
      </c>
      <c r="G10" s="97">
        <v>3</v>
      </c>
      <c r="H10" s="97">
        <v>2</v>
      </c>
      <c r="I10" s="97">
        <v>2</v>
      </c>
      <c r="J10" s="97">
        <v>3</v>
      </c>
      <c r="K10" s="98">
        <v>4</v>
      </c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</row>
    <row r="11" s="62" customFormat="1" ht="27.75" customHeight="1" spans="1:43">
      <c r="A11" s="86" t="s">
        <v>249</v>
      </c>
      <c r="B11" s="87" t="s">
        <v>181</v>
      </c>
      <c r="C11" s="88">
        <v>15</v>
      </c>
      <c r="D11" s="88">
        <v>19</v>
      </c>
      <c r="E11" s="88">
        <v>32</v>
      </c>
      <c r="F11" s="88">
        <v>35</v>
      </c>
      <c r="G11" s="88">
        <v>41</v>
      </c>
      <c r="H11" s="88">
        <v>40</v>
      </c>
      <c r="I11" s="88">
        <v>35</v>
      </c>
      <c r="J11" s="88">
        <v>37</v>
      </c>
      <c r="K11" s="89">
        <v>36</v>
      </c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</row>
    <row r="12" s="63" customFormat="1" ht="27.75" customHeight="1" spans="1:43">
      <c r="A12" s="91"/>
      <c r="B12" s="92" t="s">
        <v>182</v>
      </c>
      <c r="C12" s="93">
        <v>8</v>
      </c>
      <c r="D12" s="93">
        <v>11</v>
      </c>
      <c r="E12" s="93">
        <v>14</v>
      </c>
      <c r="F12" s="93">
        <v>23</v>
      </c>
      <c r="G12" s="93">
        <v>23</v>
      </c>
      <c r="H12" s="93">
        <v>26</v>
      </c>
      <c r="I12" s="93">
        <v>18</v>
      </c>
      <c r="J12" s="93">
        <v>22</v>
      </c>
      <c r="K12" s="94">
        <v>26</v>
      </c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</row>
    <row r="13" s="64" customFormat="1" ht="27.75" customHeight="1" spans="1:43">
      <c r="A13" s="95"/>
      <c r="B13" s="96" t="s">
        <v>183</v>
      </c>
      <c r="C13" s="97">
        <v>7</v>
      </c>
      <c r="D13" s="97">
        <v>8</v>
      </c>
      <c r="E13" s="97">
        <v>18</v>
      </c>
      <c r="F13" s="97">
        <v>12</v>
      </c>
      <c r="G13" s="97">
        <v>18</v>
      </c>
      <c r="H13" s="97">
        <v>14</v>
      </c>
      <c r="I13" s="97">
        <v>17</v>
      </c>
      <c r="J13" s="97">
        <v>15</v>
      </c>
      <c r="K13" s="98">
        <v>10</v>
      </c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</row>
    <row r="14" s="62" customFormat="1" ht="27.75" customHeight="1" spans="1:43">
      <c r="A14" s="86" t="s">
        <v>250</v>
      </c>
      <c r="B14" s="87" t="s">
        <v>181</v>
      </c>
      <c r="C14" s="88">
        <v>3</v>
      </c>
      <c r="D14" s="88" t="s">
        <v>102</v>
      </c>
      <c r="E14" s="88">
        <v>4</v>
      </c>
      <c r="F14" s="88">
        <v>5</v>
      </c>
      <c r="G14" s="88">
        <v>2</v>
      </c>
      <c r="H14" s="88">
        <v>4</v>
      </c>
      <c r="I14" s="88">
        <v>4</v>
      </c>
      <c r="J14" s="88">
        <v>4</v>
      </c>
      <c r="K14" s="89">
        <v>4</v>
      </c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</row>
    <row r="15" s="63" customFormat="1" ht="27.75" customHeight="1" spans="1:43">
      <c r="A15" s="91"/>
      <c r="B15" s="92" t="s">
        <v>182</v>
      </c>
      <c r="C15" s="93">
        <v>2</v>
      </c>
      <c r="D15" s="93" t="s">
        <v>102</v>
      </c>
      <c r="E15" s="93">
        <v>4</v>
      </c>
      <c r="F15" s="93">
        <v>5</v>
      </c>
      <c r="G15" s="93">
        <v>2</v>
      </c>
      <c r="H15" s="93">
        <v>2</v>
      </c>
      <c r="I15" s="93">
        <v>3</v>
      </c>
      <c r="J15" s="93">
        <v>3</v>
      </c>
      <c r="K15" s="94">
        <v>4</v>
      </c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</row>
    <row r="16" s="64" customFormat="1" ht="27.75" customHeight="1" spans="1:43">
      <c r="A16" s="95"/>
      <c r="B16" s="96" t="s">
        <v>183</v>
      </c>
      <c r="C16" s="97">
        <v>1</v>
      </c>
      <c r="D16" s="97" t="s">
        <v>102</v>
      </c>
      <c r="E16" s="97" t="s">
        <v>102</v>
      </c>
      <c r="F16" s="97" t="s">
        <v>102</v>
      </c>
      <c r="G16" s="97" t="s">
        <v>102</v>
      </c>
      <c r="H16" s="97">
        <v>2</v>
      </c>
      <c r="I16" s="97">
        <v>1</v>
      </c>
      <c r="J16" s="97">
        <v>1</v>
      </c>
      <c r="K16" s="98" t="s">
        <v>102</v>
      </c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90"/>
      <c r="AQ16" s="90"/>
    </row>
    <row r="17" s="62" customFormat="1" ht="27.75" customHeight="1" spans="1:43">
      <c r="A17" s="86" t="s">
        <v>251</v>
      </c>
      <c r="B17" s="87" t="s">
        <v>181</v>
      </c>
      <c r="C17" s="88">
        <v>14</v>
      </c>
      <c r="D17" s="88">
        <v>22</v>
      </c>
      <c r="E17" s="88">
        <v>31</v>
      </c>
      <c r="F17" s="88">
        <v>28</v>
      </c>
      <c r="G17" s="88">
        <v>49</v>
      </c>
      <c r="H17" s="88">
        <v>50</v>
      </c>
      <c r="I17" s="88">
        <v>46</v>
      </c>
      <c r="J17" s="88">
        <v>43</v>
      </c>
      <c r="K17" s="89">
        <v>47</v>
      </c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</row>
    <row r="18" s="63" customFormat="1" ht="27.75" customHeight="1" spans="1:43">
      <c r="A18" s="91"/>
      <c r="B18" s="92" t="s">
        <v>182</v>
      </c>
      <c r="C18" s="93">
        <v>6</v>
      </c>
      <c r="D18" s="93">
        <v>10</v>
      </c>
      <c r="E18" s="93">
        <v>18</v>
      </c>
      <c r="F18" s="93">
        <v>14</v>
      </c>
      <c r="G18" s="93">
        <v>30</v>
      </c>
      <c r="H18" s="93">
        <v>28</v>
      </c>
      <c r="I18" s="93">
        <v>29</v>
      </c>
      <c r="J18" s="93">
        <v>16</v>
      </c>
      <c r="K18" s="94">
        <v>16</v>
      </c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</row>
    <row r="19" s="64" customFormat="1" ht="27.75" customHeight="1" spans="1:43">
      <c r="A19" s="95"/>
      <c r="B19" s="96" t="s">
        <v>183</v>
      </c>
      <c r="C19" s="97">
        <v>8</v>
      </c>
      <c r="D19" s="97">
        <v>12</v>
      </c>
      <c r="E19" s="97">
        <v>13</v>
      </c>
      <c r="F19" s="97">
        <v>14</v>
      </c>
      <c r="G19" s="97">
        <v>19</v>
      </c>
      <c r="H19" s="97">
        <v>22</v>
      </c>
      <c r="I19" s="97">
        <v>17</v>
      </c>
      <c r="J19" s="97">
        <v>27</v>
      </c>
      <c r="K19" s="98">
        <v>31</v>
      </c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</row>
    <row r="20" s="62" customFormat="1" ht="27.75" customHeight="1" spans="1:43">
      <c r="A20" s="86" t="s">
        <v>252</v>
      </c>
      <c r="B20" s="87" t="s">
        <v>181</v>
      </c>
      <c r="C20" s="88">
        <v>5</v>
      </c>
      <c r="D20" s="88">
        <v>9</v>
      </c>
      <c r="E20" s="88">
        <v>10</v>
      </c>
      <c r="F20" s="88">
        <v>21</v>
      </c>
      <c r="G20" s="88">
        <v>16</v>
      </c>
      <c r="H20" s="88">
        <v>33</v>
      </c>
      <c r="I20" s="88">
        <v>24</v>
      </c>
      <c r="J20" s="88">
        <v>14</v>
      </c>
      <c r="K20" s="89">
        <v>25</v>
      </c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</row>
    <row r="21" s="63" customFormat="1" ht="27.75" customHeight="1" spans="1:43">
      <c r="A21" s="91"/>
      <c r="B21" s="92" t="s">
        <v>182</v>
      </c>
      <c r="C21" s="93">
        <v>2</v>
      </c>
      <c r="D21" s="93">
        <v>4</v>
      </c>
      <c r="E21" s="93">
        <v>7</v>
      </c>
      <c r="F21" s="93">
        <v>8</v>
      </c>
      <c r="G21" s="93">
        <v>9</v>
      </c>
      <c r="H21" s="93">
        <v>13</v>
      </c>
      <c r="I21" s="93">
        <v>10</v>
      </c>
      <c r="J21" s="93">
        <v>7</v>
      </c>
      <c r="K21" s="94">
        <v>14</v>
      </c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</row>
    <row r="22" s="64" customFormat="1" ht="27.75" customHeight="1" spans="1:43">
      <c r="A22" s="95"/>
      <c r="B22" s="96" t="s">
        <v>183</v>
      </c>
      <c r="C22" s="97">
        <v>3</v>
      </c>
      <c r="D22" s="97">
        <v>5</v>
      </c>
      <c r="E22" s="97">
        <v>3</v>
      </c>
      <c r="F22" s="97">
        <v>13</v>
      </c>
      <c r="G22" s="97">
        <v>7</v>
      </c>
      <c r="H22" s="97">
        <v>20</v>
      </c>
      <c r="I22" s="97">
        <v>14</v>
      </c>
      <c r="J22" s="97">
        <v>7</v>
      </c>
      <c r="K22" s="98">
        <v>11</v>
      </c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</row>
    <row r="23" s="62" customFormat="1" ht="27.75" customHeight="1" spans="1:43">
      <c r="A23" s="86" t="s">
        <v>253</v>
      </c>
      <c r="B23" s="87" t="s">
        <v>181</v>
      </c>
      <c r="C23" s="88">
        <v>6</v>
      </c>
      <c r="D23" s="88">
        <v>9</v>
      </c>
      <c r="E23" s="88">
        <v>7</v>
      </c>
      <c r="F23" s="88">
        <v>11</v>
      </c>
      <c r="G23" s="88">
        <v>20</v>
      </c>
      <c r="H23" s="88">
        <v>22</v>
      </c>
      <c r="I23" s="88">
        <v>22</v>
      </c>
      <c r="J23" s="88">
        <v>13</v>
      </c>
      <c r="K23" s="89">
        <v>17</v>
      </c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</row>
    <row r="24" s="63" customFormat="1" ht="27.75" customHeight="1" spans="1:43">
      <c r="A24" s="91"/>
      <c r="B24" s="92" t="s">
        <v>182</v>
      </c>
      <c r="C24" s="93">
        <v>3</v>
      </c>
      <c r="D24" s="93">
        <v>4</v>
      </c>
      <c r="E24" s="93">
        <v>5</v>
      </c>
      <c r="F24" s="93">
        <v>7</v>
      </c>
      <c r="G24" s="93">
        <v>10</v>
      </c>
      <c r="H24" s="93">
        <v>8</v>
      </c>
      <c r="I24" s="93">
        <v>13</v>
      </c>
      <c r="J24" s="93">
        <v>5</v>
      </c>
      <c r="K24" s="94">
        <v>9</v>
      </c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</row>
    <row r="25" s="64" customFormat="1" ht="27.75" customHeight="1" spans="1:43">
      <c r="A25" s="95"/>
      <c r="B25" s="96" t="s">
        <v>183</v>
      </c>
      <c r="C25" s="97">
        <v>3</v>
      </c>
      <c r="D25" s="97">
        <v>5</v>
      </c>
      <c r="E25" s="97">
        <v>2</v>
      </c>
      <c r="F25" s="97">
        <v>4</v>
      </c>
      <c r="G25" s="97">
        <v>10</v>
      </c>
      <c r="H25" s="97">
        <v>14</v>
      </c>
      <c r="I25" s="97">
        <v>9</v>
      </c>
      <c r="J25" s="97">
        <v>8</v>
      </c>
      <c r="K25" s="98">
        <v>8</v>
      </c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</row>
    <row r="26" s="62" customFormat="1" ht="27.75" customHeight="1" spans="1:43">
      <c r="A26" s="86" t="s">
        <v>254</v>
      </c>
      <c r="B26" s="87" t="s">
        <v>181</v>
      </c>
      <c r="C26" s="88" t="s">
        <v>102</v>
      </c>
      <c r="D26" s="88">
        <v>2</v>
      </c>
      <c r="E26" s="88">
        <v>1</v>
      </c>
      <c r="F26" s="88">
        <v>3</v>
      </c>
      <c r="G26" s="88">
        <v>4</v>
      </c>
      <c r="H26" s="88">
        <v>7</v>
      </c>
      <c r="I26" s="88">
        <v>7</v>
      </c>
      <c r="J26" s="88">
        <v>5</v>
      </c>
      <c r="K26" s="89">
        <v>4</v>
      </c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</row>
    <row r="27" s="63" customFormat="1" ht="27.75" customHeight="1" spans="1:43">
      <c r="A27" s="91"/>
      <c r="B27" s="92" t="s">
        <v>182</v>
      </c>
      <c r="C27" s="93" t="s">
        <v>102</v>
      </c>
      <c r="D27" s="93">
        <v>1</v>
      </c>
      <c r="E27" s="93">
        <v>1</v>
      </c>
      <c r="F27" s="93">
        <v>3</v>
      </c>
      <c r="G27" s="93">
        <v>4</v>
      </c>
      <c r="H27" s="93">
        <v>5</v>
      </c>
      <c r="I27" s="93">
        <v>7</v>
      </c>
      <c r="J27" s="93">
        <v>5</v>
      </c>
      <c r="K27" s="94">
        <v>4</v>
      </c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</row>
    <row r="28" s="64" customFormat="1" ht="27.75" customHeight="1" spans="1:43">
      <c r="A28" s="95"/>
      <c r="B28" s="96" t="s">
        <v>183</v>
      </c>
      <c r="C28" s="97" t="s">
        <v>102</v>
      </c>
      <c r="D28" s="97">
        <v>1</v>
      </c>
      <c r="E28" s="97" t="s">
        <v>102</v>
      </c>
      <c r="F28" s="97" t="s">
        <v>102</v>
      </c>
      <c r="G28" s="97" t="s">
        <v>102</v>
      </c>
      <c r="H28" s="97">
        <v>2</v>
      </c>
      <c r="I28" s="97" t="s">
        <v>102</v>
      </c>
      <c r="J28" s="97" t="s">
        <v>102</v>
      </c>
      <c r="K28" s="98" t="s">
        <v>102</v>
      </c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</row>
    <row r="29" s="62" customFormat="1" ht="27.75" customHeight="1" spans="1:43">
      <c r="A29" s="86" t="s">
        <v>255</v>
      </c>
      <c r="B29" s="87" t="s">
        <v>181</v>
      </c>
      <c r="C29" s="88">
        <v>4</v>
      </c>
      <c r="D29" s="88">
        <v>10</v>
      </c>
      <c r="E29" s="88">
        <v>14</v>
      </c>
      <c r="F29" s="88">
        <v>23</v>
      </c>
      <c r="G29" s="88">
        <v>25</v>
      </c>
      <c r="H29" s="88">
        <v>39</v>
      </c>
      <c r="I29" s="88">
        <v>30</v>
      </c>
      <c r="J29" s="88">
        <v>31</v>
      </c>
      <c r="K29" s="89">
        <v>33</v>
      </c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</row>
    <row r="30" s="63" customFormat="1" ht="27.75" customHeight="1" spans="1:43">
      <c r="A30" s="91"/>
      <c r="B30" s="92" t="s">
        <v>182</v>
      </c>
      <c r="C30" s="93">
        <v>2</v>
      </c>
      <c r="D30" s="93">
        <v>6</v>
      </c>
      <c r="E30" s="93">
        <v>13</v>
      </c>
      <c r="F30" s="93">
        <v>18</v>
      </c>
      <c r="G30" s="93">
        <v>14</v>
      </c>
      <c r="H30" s="93">
        <v>28</v>
      </c>
      <c r="I30" s="93">
        <v>16</v>
      </c>
      <c r="J30" s="93">
        <v>24</v>
      </c>
      <c r="K30" s="94">
        <v>18</v>
      </c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</row>
    <row r="31" s="64" customFormat="1" ht="27.75" customHeight="1" spans="1:43">
      <c r="A31" s="95"/>
      <c r="B31" s="96" t="s">
        <v>183</v>
      </c>
      <c r="C31" s="97">
        <v>2</v>
      </c>
      <c r="D31" s="97">
        <v>4</v>
      </c>
      <c r="E31" s="97">
        <v>1</v>
      </c>
      <c r="F31" s="97">
        <v>5</v>
      </c>
      <c r="G31" s="97">
        <v>11</v>
      </c>
      <c r="H31" s="97">
        <v>11</v>
      </c>
      <c r="I31" s="97">
        <v>14</v>
      </c>
      <c r="J31" s="97">
        <v>7</v>
      </c>
      <c r="K31" s="98">
        <v>15</v>
      </c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</row>
    <row r="32" s="62" customFormat="1" ht="27.75" customHeight="1" spans="1:43">
      <c r="A32" s="86" t="s">
        <v>256</v>
      </c>
      <c r="B32" s="87" t="s">
        <v>181</v>
      </c>
      <c r="C32" s="88">
        <v>2</v>
      </c>
      <c r="D32" s="88">
        <v>12</v>
      </c>
      <c r="E32" s="88">
        <v>7</v>
      </c>
      <c r="F32" s="88">
        <v>18</v>
      </c>
      <c r="G32" s="88">
        <v>6</v>
      </c>
      <c r="H32" s="88">
        <v>12</v>
      </c>
      <c r="I32" s="88">
        <v>10</v>
      </c>
      <c r="J32" s="88">
        <v>5</v>
      </c>
      <c r="K32" s="89">
        <v>6</v>
      </c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</row>
    <row r="33" s="64" customFormat="1" ht="27.75" customHeight="1" spans="1:43">
      <c r="A33" s="95"/>
      <c r="B33" s="96" t="s">
        <v>183</v>
      </c>
      <c r="C33" s="97">
        <v>2</v>
      </c>
      <c r="D33" s="97">
        <v>12</v>
      </c>
      <c r="E33" s="97">
        <v>7</v>
      </c>
      <c r="F33" s="97">
        <v>18</v>
      </c>
      <c r="G33" s="97">
        <v>6</v>
      </c>
      <c r="H33" s="97">
        <v>12</v>
      </c>
      <c r="I33" s="97">
        <v>10</v>
      </c>
      <c r="J33" s="97">
        <v>5</v>
      </c>
      <c r="K33" s="98">
        <v>6</v>
      </c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  <c r="AP33" s="90"/>
      <c r="AQ33" s="90"/>
    </row>
    <row r="34" s="63" customFormat="1" ht="27.75" customHeight="1" spans="1:43">
      <c r="A34" s="86" t="s">
        <v>257</v>
      </c>
      <c r="B34" s="87" t="s">
        <v>181</v>
      </c>
      <c r="C34" s="88">
        <v>18</v>
      </c>
      <c r="D34" s="88">
        <v>21</v>
      </c>
      <c r="E34" s="88">
        <v>20</v>
      </c>
      <c r="F34" s="88">
        <v>23</v>
      </c>
      <c r="G34" s="88">
        <v>17</v>
      </c>
      <c r="H34" s="88">
        <v>14</v>
      </c>
      <c r="I34" s="88">
        <v>12</v>
      </c>
      <c r="J34" s="88">
        <v>7</v>
      </c>
      <c r="K34" s="89">
        <v>15</v>
      </c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</row>
    <row r="35" s="63" customFormat="1" ht="27.75" customHeight="1" spans="1:43">
      <c r="A35" s="95"/>
      <c r="B35" s="96" t="s">
        <v>183</v>
      </c>
      <c r="C35" s="97">
        <v>18</v>
      </c>
      <c r="D35" s="97">
        <v>21</v>
      </c>
      <c r="E35" s="97">
        <v>20</v>
      </c>
      <c r="F35" s="97">
        <v>23</v>
      </c>
      <c r="G35" s="97">
        <v>17</v>
      </c>
      <c r="H35" s="97">
        <v>14</v>
      </c>
      <c r="I35" s="97">
        <v>12</v>
      </c>
      <c r="J35" s="97">
        <v>7</v>
      </c>
      <c r="K35" s="98">
        <v>15</v>
      </c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</row>
    <row r="36" s="63" customFormat="1" ht="27.75" customHeight="1" spans="1:43">
      <c r="A36" s="68" t="s">
        <v>273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</row>
    <row r="37" s="63" customFormat="1" ht="27.75" customHeight="1" spans="1:43">
      <c r="A37" s="69"/>
      <c r="B37" s="70"/>
      <c r="C37" s="71"/>
      <c r="D37" s="71"/>
      <c r="E37" s="71"/>
      <c r="F37" s="71"/>
      <c r="G37" s="71"/>
      <c r="H37" s="71"/>
      <c r="I37" s="71"/>
      <c r="J37" s="71"/>
      <c r="K37" s="71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</row>
    <row r="38" s="63" customFormat="1" ht="27.75" customHeight="1" spans="1:43">
      <c r="A38" s="72" t="s">
        <v>241</v>
      </c>
      <c r="B38" s="73" t="s">
        <v>28</v>
      </c>
      <c r="C38" s="74" t="s">
        <v>242</v>
      </c>
      <c r="D38" s="75"/>
      <c r="E38" s="75"/>
      <c r="F38" s="75"/>
      <c r="G38" s="75"/>
      <c r="H38" s="75"/>
      <c r="I38" s="75"/>
      <c r="J38" s="75"/>
      <c r="K38" s="75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</row>
    <row r="39" s="63" customFormat="1" ht="49.5" customHeight="1" spans="1:43">
      <c r="A39" s="76"/>
      <c r="B39" s="77"/>
      <c r="C39" s="77" t="s">
        <v>158</v>
      </c>
      <c r="D39" s="77" t="s">
        <v>159</v>
      </c>
      <c r="E39" s="77" t="s">
        <v>164</v>
      </c>
      <c r="F39" s="77" t="s">
        <v>165</v>
      </c>
      <c r="G39" s="77" t="s">
        <v>166</v>
      </c>
      <c r="H39" s="77" t="s">
        <v>167</v>
      </c>
      <c r="I39" s="77" t="s">
        <v>168</v>
      </c>
      <c r="J39" s="77" t="s">
        <v>244</v>
      </c>
      <c r="K39" s="78" t="s">
        <v>245</v>
      </c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</row>
    <row r="40" s="63" customFormat="1" ht="27.75" customHeight="1" spans="1:43">
      <c r="A40" s="91" t="s">
        <v>260</v>
      </c>
      <c r="B40" s="92" t="s">
        <v>181</v>
      </c>
      <c r="C40" s="93">
        <v>7</v>
      </c>
      <c r="D40" s="93">
        <v>4</v>
      </c>
      <c r="E40" s="93">
        <v>9</v>
      </c>
      <c r="F40" s="93">
        <v>10</v>
      </c>
      <c r="G40" s="93">
        <v>9</v>
      </c>
      <c r="H40" s="93">
        <v>3</v>
      </c>
      <c r="I40" s="93">
        <v>6</v>
      </c>
      <c r="J40" s="93">
        <v>4</v>
      </c>
      <c r="K40" s="94">
        <v>2</v>
      </c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M40" s="90"/>
      <c r="AN40" s="90"/>
      <c r="AO40" s="90"/>
      <c r="AP40" s="90"/>
      <c r="AQ40" s="90"/>
    </row>
    <row r="41" s="64" customFormat="1" ht="27.75" customHeight="1" spans="1:43">
      <c r="A41" s="95"/>
      <c r="B41" s="96" t="s">
        <v>183</v>
      </c>
      <c r="C41" s="97">
        <v>7</v>
      </c>
      <c r="D41" s="97">
        <v>4</v>
      </c>
      <c r="E41" s="97">
        <v>9</v>
      </c>
      <c r="F41" s="97">
        <v>10</v>
      </c>
      <c r="G41" s="97">
        <v>9</v>
      </c>
      <c r="H41" s="97">
        <v>3</v>
      </c>
      <c r="I41" s="97">
        <v>6</v>
      </c>
      <c r="J41" s="97">
        <v>4</v>
      </c>
      <c r="K41" s="98">
        <v>2</v>
      </c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</row>
    <row r="42" s="62" customFormat="1" ht="27.75" customHeight="1" spans="1:43">
      <c r="A42" s="86" t="s">
        <v>261</v>
      </c>
      <c r="B42" s="87" t="s">
        <v>181</v>
      </c>
      <c r="C42" s="88">
        <v>15</v>
      </c>
      <c r="D42" s="88">
        <v>36</v>
      </c>
      <c r="E42" s="88">
        <v>25</v>
      </c>
      <c r="F42" s="88">
        <v>27</v>
      </c>
      <c r="G42" s="88">
        <v>46</v>
      </c>
      <c r="H42" s="88">
        <v>32</v>
      </c>
      <c r="I42" s="88">
        <v>23</v>
      </c>
      <c r="J42" s="88">
        <v>19</v>
      </c>
      <c r="K42" s="89">
        <v>29</v>
      </c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</row>
    <row r="43" s="63" customFormat="1" ht="27.75" customHeight="1" spans="1:43">
      <c r="A43" s="91"/>
      <c r="B43" s="92" t="s">
        <v>182</v>
      </c>
      <c r="C43" s="93" t="s">
        <v>102</v>
      </c>
      <c r="D43" s="93">
        <v>1</v>
      </c>
      <c r="E43" s="93" t="s">
        <v>102</v>
      </c>
      <c r="F43" s="93" t="s">
        <v>102</v>
      </c>
      <c r="G43" s="93">
        <v>4</v>
      </c>
      <c r="H43" s="93" t="s">
        <v>102</v>
      </c>
      <c r="I43" s="93" t="s">
        <v>102</v>
      </c>
      <c r="J43" s="93">
        <v>1</v>
      </c>
      <c r="K43" s="94" t="s">
        <v>102</v>
      </c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</row>
    <row r="44" s="64" customFormat="1" ht="27.75" customHeight="1" spans="1:43">
      <c r="A44" s="95"/>
      <c r="B44" s="96" t="s">
        <v>183</v>
      </c>
      <c r="C44" s="97">
        <v>15</v>
      </c>
      <c r="D44" s="97">
        <v>35</v>
      </c>
      <c r="E44" s="97">
        <v>25</v>
      </c>
      <c r="F44" s="97">
        <v>27</v>
      </c>
      <c r="G44" s="97">
        <v>42</v>
      </c>
      <c r="H44" s="97">
        <v>32</v>
      </c>
      <c r="I44" s="97">
        <v>23</v>
      </c>
      <c r="J44" s="97">
        <v>18</v>
      </c>
      <c r="K44" s="98">
        <v>29</v>
      </c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</row>
    <row r="45" s="62" customFormat="1" ht="27.75" customHeight="1" spans="1:43">
      <c r="A45" s="86" t="s">
        <v>262</v>
      </c>
      <c r="B45" s="87" t="s">
        <v>181</v>
      </c>
      <c r="C45" s="88">
        <v>2</v>
      </c>
      <c r="D45" s="88">
        <v>3</v>
      </c>
      <c r="E45" s="88">
        <v>5</v>
      </c>
      <c r="F45" s="88">
        <v>16</v>
      </c>
      <c r="G45" s="88">
        <v>34</v>
      </c>
      <c r="H45" s="88">
        <v>47</v>
      </c>
      <c r="I45" s="88">
        <v>59</v>
      </c>
      <c r="J45" s="88">
        <v>51</v>
      </c>
      <c r="K45" s="89">
        <v>104</v>
      </c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</row>
    <row r="46" s="64" customFormat="1" ht="27.75" customHeight="1" spans="1:43">
      <c r="A46" s="95"/>
      <c r="B46" s="96" t="s">
        <v>182</v>
      </c>
      <c r="C46" s="97">
        <v>2</v>
      </c>
      <c r="D46" s="97">
        <v>3</v>
      </c>
      <c r="E46" s="97">
        <v>5</v>
      </c>
      <c r="F46" s="97">
        <v>16</v>
      </c>
      <c r="G46" s="97">
        <v>34</v>
      </c>
      <c r="H46" s="97">
        <v>47</v>
      </c>
      <c r="I46" s="97">
        <v>59</v>
      </c>
      <c r="J46" s="97">
        <v>51</v>
      </c>
      <c r="K46" s="98">
        <v>104</v>
      </c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</row>
    <row r="47" s="62" customFormat="1" ht="27.75" customHeight="1" spans="1:43">
      <c r="A47" s="86" t="s">
        <v>263</v>
      </c>
      <c r="B47" s="87" t="s">
        <v>181</v>
      </c>
      <c r="C47" s="88" t="s">
        <v>102</v>
      </c>
      <c r="D47" s="88">
        <v>2</v>
      </c>
      <c r="E47" s="88">
        <v>2</v>
      </c>
      <c r="F47" s="88">
        <v>2</v>
      </c>
      <c r="G47" s="88">
        <v>1</v>
      </c>
      <c r="H47" s="88">
        <v>2</v>
      </c>
      <c r="I47" s="88">
        <v>4</v>
      </c>
      <c r="J47" s="88">
        <v>6</v>
      </c>
      <c r="K47" s="89">
        <v>8</v>
      </c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</row>
    <row r="48" s="63" customFormat="1" ht="27.75" customHeight="1" spans="1:43">
      <c r="A48" s="91"/>
      <c r="B48" s="92" t="s">
        <v>182</v>
      </c>
      <c r="C48" s="93" t="s">
        <v>102</v>
      </c>
      <c r="D48" s="93" t="s">
        <v>102</v>
      </c>
      <c r="E48" s="93">
        <v>1</v>
      </c>
      <c r="F48" s="93">
        <v>1</v>
      </c>
      <c r="G48" s="93" t="s">
        <v>102</v>
      </c>
      <c r="H48" s="93">
        <v>1</v>
      </c>
      <c r="I48" s="93">
        <v>3</v>
      </c>
      <c r="J48" s="93">
        <v>3</v>
      </c>
      <c r="K48" s="94">
        <v>5</v>
      </c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</row>
    <row r="49" s="64" customFormat="1" ht="27.75" customHeight="1" spans="1:43">
      <c r="A49" s="95"/>
      <c r="B49" s="96" t="s">
        <v>183</v>
      </c>
      <c r="C49" s="97" t="s">
        <v>102</v>
      </c>
      <c r="D49" s="97">
        <v>2</v>
      </c>
      <c r="E49" s="97">
        <v>1</v>
      </c>
      <c r="F49" s="97">
        <v>1</v>
      </c>
      <c r="G49" s="97">
        <v>1</v>
      </c>
      <c r="H49" s="97">
        <v>1</v>
      </c>
      <c r="I49" s="97">
        <v>1</v>
      </c>
      <c r="J49" s="97">
        <v>3</v>
      </c>
      <c r="K49" s="98">
        <v>3</v>
      </c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</row>
    <row r="50" s="62" customFormat="1" ht="27.75" customHeight="1" spans="1:43">
      <c r="A50" s="86" t="s">
        <v>265</v>
      </c>
      <c r="B50" s="87" t="s">
        <v>181</v>
      </c>
      <c r="C50" s="88">
        <v>4</v>
      </c>
      <c r="D50" s="88">
        <v>7</v>
      </c>
      <c r="E50" s="88">
        <v>7</v>
      </c>
      <c r="F50" s="88">
        <v>8</v>
      </c>
      <c r="G50" s="88">
        <v>8</v>
      </c>
      <c r="H50" s="88">
        <v>11</v>
      </c>
      <c r="I50" s="88">
        <v>8</v>
      </c>
      <c r="J50" s="88">
        <v>3</v>
      </c>
      <c r="K50" s="89">
        <v>2</v>
      </c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</row>
    <row r="51" s="63" customFormat="1" ht="27.75" customHeight="1" spans="1:43">
      <c r="A51" s="91"/>
      <c r="B51" s="92" t="s">
        <v>182</v>
      </c>
      <c r="C51" s="93">
        <v>3</v>
      </c>
      <c r="D51" s="93">
        <v>3</v>
      </c>
      <c r="E51" s="93">
        <v>2</v>
      </c>
      <c r="F51" s="93">
        <v>4</v>
      </c>
      <c r="G51" s="93">
        <v>3</v>
      </c>
      <c r="H51" s="93">
        <v>5</v>
      </c>
      <c r="I51" s="93">
        <v>4</v>
      </c>
      <c r="J51" s="93">
        <v>1</v>
      </c>
      <c r="K51" s="94">
        <v>1</v>
      </c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</row>
    <row r="52" s="64" customFormat="1" ht="27.75" customHeight="1" spans="1:43">
      <c r="A52" s="95"/>
      <c r="B52" s="96" t="s">
        <v>183</v>
      </c>
      <c r="C52" s="97">
        <v>1</v>
      </c>
      <c r="D52" s="97">
        <v>4</v>
      </c>
      <c r="E52" s="97">
        <v>5</v>
      </c>
      <c r="F52" s="97">
        <v>4</v>
      </c>
      <c r="G52" s="97">
        <v>5</v>
      </c>
      <c r="H52" s="97">
        <v>6</v>
      </c>
      <c r="I52" s="97">
        <v>4</v>
      </c>
      <c r="J52" s="97">
        <v>2</v>
      </c>
      <c r="K52" s="98">
        <v>1</v>
      </c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</row>
    <row r="53" s="62" customFormat="1" ht="27.75" customHeight="1" spans="1:43">
      <c r="A53" s="86" t="s">
        <v>225</v>
      </c>
      <c r="B53" s="87" t="s">
        <v>181</v>
      </c>
      <c r="C53" s="88">
        <v>8</v>
      </c>
      <c r="D53" s="88">
        <v>9</v>
      </c>
      <c r="E53" s="88">
        <v>13</v>
      </c>
      <c r="F53" s="88">
        <v>14</v>
      </c>
      <c r="G53" s="88">
        <v>7</v>
      </c>
      <c r="H53" s="88">
        <v>8</v>
      </c>
      <c r="I53" s="88">
        <v>10</v>
      </c>
      <c r="J53" s="88">
        <v>12</v>
      </c>
      <c r="K53" s="89">
        <v>13</v>
      </c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</row>
    <row r="54" s="63" customFormat="1" ht="27.75" customHeight="1" spans="1:43">
      <c r="A54" s="91"/>
      <c r="B54" s="92" t="s">
        <v>182</v>
      </c>
      <c r="C54" s="93">
        <v>5</v>
      </c>
      <c r="D54" s="93" t="s">
        <v>102</v>
      </c>
      <c r="E54" s="93">
        <v>8</v>
      </c>
      <c r="F54" s="93">
        <v>6</v>
      </c>
      <c r="G54" s="93">
        <v>4</v>
      </c>
      <c r="H54" s="93">
        <v>2</v>
      </c>
      <c r="I54" s="93">
        <v>3</v>
      </c>
      <c r="J54" s="93">
        <v>10</v>
      </c>
      <c r="K54" s="94">
        <v>7</v>
      </c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90"/>
      <c r="AM54" s="90"/>
      <c r="AN54" s="90"/>
      <c r="AO54" s="90"/>
      <c r="AP54" s="90"/>
      <c r="AQ54" s="90"/>
    </row>
    <row r="55" s="64" customFormat="1" ht="27.75" customHeight="1" spans="1:43">
      <c r="A55" s="95"/>
      <c r="B55" s="96" t="s">
        <v>183</v>
      </c>
      <c r="C55" s="97">
        <v>3</v>
      </c>
      <c r="D55" s="97">
        <v>9</v>
      </c>
      <c r="E55" s="97">
        <v>5</v>
      </c>
      <c r="F55" s="97">
        <v>8</v>
      </c>
      <c r="G55" s="97">
        <v>3</v>
      </c>
      <c r="H55" s="97">
        <v>6</v>
      </c>
      <c r="I55" s="97">
        <v>7</v>
      </c>
      <c r="J55" s="97">
        <v>2</v>
      </c>
      <c r="K55" s="98">
        <v>6</v>
      </c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</row>
    <row r="56" s="62" customFormat="1" ht="27.75" customHeight="1" spans="1:43">
      <c r="A56" s="86" t="s">
        <v>228</v>
      </c>
      <c r="B56" s="87" t="s">
        <v>181</v>
      </c>
      <c r="C56" s="88">
        <v>4</v>
      </c>
      <c r="D56" s="88">
        <v>5</v>
      </c>
      <c r="E56" s="88">
        <v>6</v>
      </c>
      <c r="F56" s="88">
        <v>8</v>
      </c>
      <c r="G56" s="88">
        <v>17</v>
      </c>
      <c r="H56" s="88">
        <v>9</v>
      </c>
      <c r="I56" s="88">
        <v>12</v>
      </c>
      <c r="J56" s="88">
        <v>7</v>
      </c>
      <c r="K56" s="89">
        <v>8</v>
      </c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</row>
    <row r="57" s="63" customFormat="1" ht="27.75" customHeight="1" spans="1:43">
      <c r="A57" s="91"/>
      <c r="B57" s="92" t="s">
        <v>182</v>
      </c>
      <c r="C57" s="93">
        <v>3</v>
      </c>
      <c r="D57" s="93">
        <v>2</v>
      </c>
      <c r="E57" s="93">
        <v>4</v>
      </c>
      <c r="F57" s="93">
        <v>4</v>
      </c>
      <c r="G57" s="93">
        <v>11</v>
      </c>
      <c r="H57" s="93">
        <v>5</v>
      </c>
      <c r="I57" s="93">
        <v>4</v>
      </c>
      <c r="J57" s="93">
        <v>3</v>
      </c>
      <c r="K57" s="94">
        <v>5</v>
      </c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</row>
    <row r="58" s="64" customFormat="1" ht="27.75" customHeight="1" spans="1:43">
      <c r="A58" s="95"/>
      <c r="B58" s="96" t="s">
        <v>183</v>
      </c>
      <c r="C58" s="97">
        <v>1</v>
      </c>
      <c r="D58" s="97">
        <v>3</v>
      </c>
      <c r="E58" s="97">
        <v>2</v>
      </c>
      <c r="F58" s="97">
        <v>4</v>
      </c>
      <c r="G58" s="97">
        <v>6</v>
      </c>
      <c r="H58" s="97">
        <v>4</v>
      </c>
      <c r="I58" s="97">
        <v>8</v>
      </c>
      <c r="J58" s="97">
        <v>4</v>
      </c>
      <c r="K58" s="98">
        <v>3</v>
      </c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</row>
    <row r="59" s="62" customFormat="1" ht="27.75" customHeight="1" spans="1:43">
      <c r="A59" s="99" t="s">
        <v>267</v>
      </c>
      <c r="B59" s="87" t="s">
        <v>181</v>
      </c>
      <c r="C59" s="88">
        <v>1</v>
      </c>
      <c r="D59" s="88">
        <v>1</v>
      </c>
      <c r="E59" s="88">
        <v>4</v>
      </c>
      <c r="F59" s="88">
        <v>2</v>
      </c>
      <c r="G59" s="88">
        <v>2</v>
      </c>
      <c r="H59" s="88" t="s">
        <v>102</v>
      </c>
      <c r="I59" s="88">
        <v>6</v>
      </c>
      <c r="J59" s="88">
        <v>6</v>
      </c>
      <c r="K59" s="89">
        <v>6</v>
      </c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</row>
    <row r="60" s="63" customFormat="1" ht="27.75" customHeight="1" spans="1:43">
      <c r="A60" s="100"/>
      <c r="B60" s="92" t="s">
        <v>182</v>
      </c>
      <c r="C60" s="93">
        <v>1</v>
      </c>
      <c r="D60" s="93" t="s">
        <v>102</v>
      </c>
      <c r="E60" s="93">
        <v>4</v>
      </c>
      <c r="F60" s="93">
        <v>1</v>
      </c>
      <c r="G60" s="93">
        <v>1</v>
      </c>
      <c r="H60" s="93" t="s">
        <v>102</v>
      </c>
      <c r="I60" s="93">
        <v>5</v>
      </c>
      <c r="J60" s="93">
        <v>4</v>
      </c>
      <c r="K60" s="94">
        <v>2</v>
      </c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</row>
    <row r="61" s="64" customFormat="1" ht="27.75" customHeight="1" spans="1:43">
      <c r="A61" s="101"/>
      <c r="B61" s="96" t="s">
        <v>183</v>
      </c>
      <c r="C61" s="97" t="s">
        <v>102</v>
      </c>
      <c r="D61" s="97">
        <v>1</v>
      </c>
      <c r="E61" s="97" t="s">
        <v>102</v>
      </c>
      <c r="F61" s="97">
        <v>1</v>
      </c>
      <c r="G61" s="97">
        <v>1</v>
      </c>
      <c r="H61" s="97" t="s">
        <v>102</v>
      </c>
      <c r="I61" s="97">
        <v>1</v>
      </c>
      <c r="J61" s="97">
        <v>2</v>
      </c>
      <c r="K61" s="98">
        <v>4</v>
      </c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</row>
    <row r="62" s="62" customFormat="1" ht="27.75" customHeight="1" spans="1:43">
      <c r="A62" s="86" t="s">
        <v>268</v>
      </c>
      <c r="B62" s="87" t="s">
        <v>181</v>
      </c>
      <c r="C62" s="88">
        <v>1</v>
      </c>
      <c r="D62" s="88">
        <v>4</v>
      </c>
      <c r="E62" s="88">
        <v>5</v>
      </c>
      <c r="F62" s="88">
        <v>8</v>
      </c>
      <c r="G62" s="88">
        <v>10</v>
      </c>
      <c r="H62" s="88">
        <v>13</v>
      </c>
      <c r="I62" s="88">
        <v>12</v>
      </c>
      <c r="J62" s="88">
        <v>5</v>
      </c>
      <c r="K62" s="89">
        <v>4</v>
      </c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  <c r="AJ62" s="90"/>
      <c r="AK62" s="90"/>
      <c r="AL62" s="90"/>
      <c r="AM62" s="90"/>
      <c r="AN62" s="90"/>
      <c r="AO62" s="90"/>
      <c r="AP62" s="90"/>
      <c r="AQ62" s="90"/>
    </row>
    <row r="63" s="63" customFormat="1" ht="27.75" customHeight="1" spans="1:43">
      <c r="A63" s="91"/>
      <c r="B63" s="92" t="s">
        <v>182</v>
      </c>
      <c r="C63" s="93" t="s">
        <v>102</v>
      </c>
      <c r="D63" s="93">
        <v>2</v>
      </c>
      <c r="E63" s="93">
        <v>3</v>
      </c>
      <c r="F63" s="93">
        <v>5</v>
      </c>
      <c r="G63" s="93">
        <v>8</v>
      </c>
      <c r="H63" s="93">
        <v>2</v>
      </c>
      <c r="I63" s="93">
        <v>10</v>
      </c>
      <c r="J63" s="93">
        <v>2</v>
      </c>
      <c r="K63" s="94">
        <v>3</v>
      </c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  <c r="AK63" s="90"/>
      <c r="AL63" s="90"/>
      <c r="AM63" s="90"/>
      <c r="AN63" s="90"/>
      <c r="AO63" s="90"/>
      <c r="AP63" s="90"/>
      <c r="AQ63" s="90"/>
    </row>
    <row r="64" s="64" customFormat="1" ht="27.75" customHeight="1" spans="1:43">
      <c r="A64" s="95"/>
      <c r="B64" s="96" t="s">
        <v>183</v>
      </c>
      <c r="C64" s="97">
        <v>1</v>
      </c>
      <c r="D64" s="97">
        <v>2</v>
      </c>
      <c r="E64" s="97">
        <v>2</v>
      </c>
      <c r="F64" s="97">
        <v>3</v>
      </c>
      <c r="G64" s="97">
        <v>2</v>
      </c>
      <c r="H64" s="97">
        <v>11</v>
      </c>
      <c r="I64" s="97">
        <v>2</v>
      </c>
      <c r="J64" s="97">
        <v>3</v>
      </c>
      <c r="K64" s="98">
        <v>1</v>
      </c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0"/>
      <c r="AH64" s="90"/>
      <c r="AI64" s="90"/>
      <c r="AJ64" s="90"/>
      <c r="AK64" s="90"/>
      <c r="AL64" s="90"/>
      <c r="AM64" s="90"/>
      <c r="AN64" s="90"/>
      <c r="AO64" s="90"/>
      <c r="AP64" s="90"/>
      <c r="AQ64" s="90"/>
    </row>
    <row r="65" s="63" customFormat="1" ht="27.75" customHeight="1" spans="1:43">
      <c r="A65" s="91" t="s">
        <v>150</v>
      </c>
      <c r="B65" s="92" t="s">
        <v>181</v>
      </c>
      <c r="C65" s="93">
        <v>22</v>
      </c>
      <c r="D65" s="93">
        <v>26</v>
      </c>
      <c r="E65" s="93">
        <v>43</v>
      </c>
      <c r="F65" s="93">
        <v>66</v>
      </c>
      <c r="G65" s="93">
        <v>60</v>
      </c>
      <c r="H65" s="93">
        <v>78</v>
      </c>
      <c r="I65" s="93">
        <v>71</v>
      </c>
      <c r="J65" s="93">
        <v>58</v>
      </c>
      <c r="K65" s="94">
        <v>85</v>
      </c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</row>
    <row r="66" s="63" customFormat="1" ht="27.75" customHeight="1" spans="1:43">
      <c r="A66" s="91"/>
      <c r="B66" s="92" t="s">
        <v>182</v>
      </c>
      <c r="C66" s="93">
        <v>13</v>
      </c>
      <c r="D66" s="93">
        <v>12</v>
      </c>
      <c r="E66" s="93">
        <v>18</v>
      </c>
      <c r="F66" s="93">
        <v>40</v>
      </c>
      <c r="G66" s="93">
        <v>33</v>
      </c>
      <c r="H66" s="93">
        <v>51</v>
      </c>
      <c r="I66" s="93">
        <v>41</v>
      </c>
      <c r="J66" s="93">
        <v>33</v>
      </c>
      <c r="K66" s="94">
        <v>36</v>
      </c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</row>
    <row r="67" s="63" customFormat="1" ht="27.75" customHeight="1" spans="1:43">
      <c r="A67" s="102"/>
      <c r="B67" s="103" t="s">
        <v>183</v>
      </c>
      <c r="C67" s="104">
        <v>9</v>
      </c>
      <c r="D67" s="104">
        <v>14</v>
      </c>
      <c r="E67" s="104">
        <v>25</v>
      </c>
      <c r="F67" s="104">
        <v>26</v>
      </c>
      <c r="G67" s="104">
        <v>27</v>
      </c>
      <c r="H67" s="104">
        <v>27</v>
      </c>
      <c r="I67" s="104">
        <v>30</v>
      </c>
      <c r="J67" s="104">
        <v>25</v>
      </c>
      <c r="K67" s="105">
        <v>49</v>
      </c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</row>
    <row r="68" ht="27.75" customHeight="1" spans="1:43">
      <c r="A68" s="106" t="s">
        <v>238</v>
      </c>
      <c r="B68" s="107"/>
      <c r="C68" s="1"/>
      <c r="D68" s="1"/>
      <c r="E68" s="1"/>
      <c r="F68" s="1"/>
      <c r="G68" s="1"/>
      <c r="H68" s="1"/>
      <c r="I68" s="1"/>
      <c r="J68" s="1"/>
      <c r="K68" s="1"/>
    </row>
    <row r="69" ht="27.75" customHeight="1" spans="1:43">
      <c r="A69" s="108" t="s">
        <v>81</v>
      </c>
      <c r="B69" s="107"/>
      <c r="C69" s="1"/>
      <c r="D69" s="1"/>
      <c r="E69" s="1"/>
      <c r="F69" s="1"/>
      <c r="G69" s="1"/>
      <c r="H69" s="1"/>
      <c r="I69" s="1"/>
      <c r="J69" s="1"/>
      <c r="K69" s="1"/>
    </row>
    <row r="70" spans="1:43">
      <c r="A70" s="109"/>
      <c r="B70" s="107"/>
      <c r="C70" s="1"/>
      <c r="D70" s="1"/>
      <c r="E70" s="1"/>
      <c r="F70" s="1"/>
      <c r="G70" s="1"/>
      <c r="H70" s="1"/>
      <c r="I70" s="1"/>
      <c r="J70" s="1"/>
      <c r="K70" s="1"/>
    </row>
  </sheetData>
  <mergeCells count="29">
    <mergeCell ref="A1:K1"/>
    <mergeCell ref="C3:K3"/>
    <mergeCell ref="A36:K36"/>
    <mergeCell ref="C38:K38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8:A39"/>
    <mergeCell ref="A40:A41"/>
    <mergeCell ref="A42:A44"/>
    <mergeCell ref="A45:A46"/>
    <mergeCell ref="A47:A49"/>
    <mergeCell ref="A50:A52"/>
    <mergeCell ref="A53:A55"/>
    <mergeCell ref="A56:A58"/>
    <mergeCell ref="A59:A61"/>
    <mergeCell ref="A62:A64"/>
    <mergeCell ref="A65:A67"/>
    <mergeCell ref="B3:B4"/>
    <mergeCell ref="B38:B39"/>
  </mergeCells>
  <pageMargins left="0.708661417322835" right="0.708661417322835" top="0.748031496062992" bottom="0.748031496062992" header="0.31496062992126" footer="0.31496062992126"/>
  <pageSetup paperSize="1" scale="52" orientation="landscape"/>
  <headerFooter>
    <oddFooter>&amp;C10</oddFooter>
  </headerFooter>
  <rowBreaks count="1" manualBreakCount="1">
    <brk id="3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BT69"/>
  <sheetViews>
    <sheetView tabSelected="1" view="pageBreakPreview" zoomScale="40" zoomScalePageLayoutView="60" zoomScaleNormal="100" topLeftCell="A21" workbookViewId="0">
      <selection activeCell="A1" sqref="A1:R69"/>
    </sheetView>
  </sheetViews>
  <sheetFormatPr defaultColWidth="11.4285714285714" defaultRowHeight="13.5" customHeight="1"/>
  <cols>
    <col min="1" max="1" width="73.7142857142857" style="6" customWidth="1"/>
    <col min="2" max="2" width="6.85714285714286" style="7" customWidth="1"/>
    <col min="3" max="3" width="17.5714285714286" style="7" customWidth="1"/>
    <col min="4" max="4" width="16.5714285714286" style="7" customWidth="1"/>
    <col min="5" max="5" width="15" style="7" customWidth="1"/>
    <col min="6" max="7" width="16.5714285714286" style="7" customWidth="1"/>
    <col min="8" max="8" width="16.1428571428571" style="7" customWidth="1"/>
    <col min="9" max="10" width="16.5714285714286" style="7" customWidth="1"/>
    <col min="11" max="14" width="20.5714285714286" style="7" customWidth="1"/>
    <col min="15" max="15" width="18.5714285714286" style="7" customWidth="1"/>
    <col min="16" max="16" width="20.4285714285714" style="7" customWidth="1"/>
    <col min="17" max="18" width="7.42857142857143" style="7" customWidth="1"/>
    <col min="19" max="16384" width="11.4285714285714" style="7"/>
  </cols>
  <sheetData>
    <row r="1" ht="31.5" customHeight="1" spans="1:72">
      <c r="A1" s="8" t="s">
        <v>274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9"/>
      <c r="R1" s="9"/>
    </row>
    <row r="2" ht="23.25" customHeight="1" spans="1:7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ht="39" customHeight="1" spans="1:72">
      <c r="A3" s="11" t="s">
        <v>259</v>
      </c>
      <c r="B3" s="12" t="s">
        <v>28</v>
      </c>
      <c r="C3" s="13" t="s">
        <v>3</v>
      </c>
      <c r="D3" s="14" t="s">
        <v>275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  <c r="Q3" s="9"/>
      <c r="R3" s="9"/>
    </row>
    <row r="4" ht="87" customHeight="1" spans="1:72">
      <c r="A4" s="16"/>
      <c r="B4" s="17"/>
      <c r="C4" s="18"/>
      <c r="D4" s="18" t="s">
        <v>92</v>
      </c>
      <c r="E4" s="19" t="s">
        <v>93</v>
      </c>
      <c r="F4" s="19" t="s">
        <v>94</v>
      </c>
      <c r="G4" s="19" t="s">
        <v>95</v>
      </c>
      <c r="H4" s="19" t="s">
        <v>96</v>
      </c>
      <c r="I4" s="19" t="s">
        <v>97</v>
      </c>
      <c r="J4" s="18" t="s">
        <v>276</v>
      </c>
      <c r="K4" s="18" t="s">
        <v>129</v>
      </c>
      <c r="L4" s="18" t="s">
        <v>130</v>
      </c>
      <c r="M4" s="19" t="s">
        <v>131</v>
      </c>
      <c r="N4" s="18" t="s">
        <v>173</v>
      </c>
      <c r="O4" s="18" t="s">
        <v>277</v>
      </c>
      <c r="P4" s="20" t="s">
        <v>278</v>
      </c>
      <c r="Q4" s="9"/>
      <c r="R4" s="9"/>
    </row>
    <row r="5" s="1" customFormat="1" ht="39" customHeight="1" spans="1:72">
      <c r="A5" s="21" t="s">
        <v>247</v>
      </c>
      <c r="B5" s="22" t="s">
        <v>181</v>
      </c>
      <c r="C5" s="23">
        <f>C8+C11+C14+C17+C20+C23+C26+C29+C32+C34+C40+C42+C45+C47+C50+C53+C56+C59+C62+C65</f>
        <v>3277</v>
      </c>
      <c r="D5" s="23">
        <f>D8+D11+D17+D20+D23+D26+D29+D34+D42+D45+D50+D53+D56+D62+D65</f>
        <v>89</v>
      </c>
      <c r="E5" s="23">
        <f>E8+E11+E14+E17+E20+E23+E29+E32+E34+E40+E42+E45+E47+E50+E53+E56+E59+E65</f>
        <v>211</v>
      </c>
      <c r="F5" s="23">
        <f>F8+F11+F14+F17+F20+F23+F29+F32+F34+F40+F42+F45+F47+F50+F53+F56+F59+F65+F26+F62</f>
        <v>220</v>
      </c>
      <c r="G5" s="23">
        <f>G8+G11+G14+G17+G20+G23+G29+G32+G34+G40+G42+G45+G47+G50+G53+G56+G59+G65+G26+G62</f>
        <v>463</v>
      </c>
      <c r="H5" s="23">
        <f>H8+H11+H29+H34+H45+H53+H56+H59+H65</f>
        <v>20</v>
      </c>
      <c r="I5" s="23">
        <f>I8+I11+I14+I17+I20+I23+I29+I32+I34+I40+I42+I45+I47+I50+I53+I56+I59+I65+I26+I62</f>
        <v>135</v>
      </c>
      <c r="J5" s="23">
        <f>J11+J14+J17+J20+J23+J29+J32+J34+J40+J42+J45+J47+J50+J53+J59+J65+J26+J62</f>
        <v>102</v>
      </c>
      <c r="K5" s="23">
        <f>K8+K11+K14+K17+K20+K23+K29+K32+K34+K40+K42+K45+K47+K50+K53+K56+K59+K65+K26+K62</f>
        <v>1318</v>
      </c>
      <c r="L5" s="23">
        <f t="shared" ref="L5" si="0">L8+L11+L14+L17+L20+L23+L29+L32+L34+L40+L42+L45+L47+L50+L53+L56+L59+L65+L26+L62</f>
        <v>471</v>
      </c>
      <c r="M5" s="23">
        <f>M8+M11+M14+M17+M20+M23+M29+M32+M34+M50+M53+M56+M59+M65+M26+M42+M45</f>
        <v>199</v>
      </c>
      <c r="N5" s="23">
        <f>N20</f>
        <v>1</v>
      </c>
      <c r="O5" s="23">
        <f>O20+O26+O65+O29</f>
        <v>10</v>
      </c>
      <c r="P5" s="24">
        <f>P11+P17+P20+P23+P29+P34+P42+P45+P53+P65</f>
        <v>38</v>
      </c>
      <c r="Q5" s="25"/>
      <c r="R5" s="25"/>
    </row>
    <row r="6" s="1" customFormat="1" ht="39" customHeight="1" spans="1:72">
      <c r="A6" s="21"/>
      <c r="B6" s="22" t="s">
        <v>182</v>
      </c>
      <c r="C6" s="23">
        <f>C9+C12+C15+C18+C21+C24+C27+C30+C43+C46+C48+C51+C54+C57+C60+C63+C66</f>
        <v>1636</v>
      </c>
      <c r="D6" s="23">
        <f>D9+D12+D18+D21+D24+D27+D30+D46+D51+D54+D57+D63+D66</f>
        <v>54</v>
      </c>
      <c r="E6" s="23">
        <f>E9+E12+E15+E18+E21+E24+E30+E46+E48+E51+E54+E57+E60+E66</f>
        <v>98</v>
      </c>
      <c r="F6" s="23">
        <f>F9+F12+F15+F18+F21+F24+F27+F30+F43+F46+F48+F51+F54+F57+F60+F63+F66</f>
        <v>103</v>
      </c>
      <c r="G6" s="23">
        <f>G9+G12+G15+G18+G21+G24+G30+G46+G48+G51+G54+G57+G60+G66+G27+G43+G63</f>
        <v>231</v>
      </c>
      <c r="H6" s="23">
        <f>H9+H30+H46+H57+H60+H66</f>
        <v>14</v>
      </c>
      <c r="I6" s="23">
        <f>I9+I12+I18+I24+I30+I46+I48+I54+I57+I60+I66+I27+I63</f>
        <v>67</v>
      </c>
      <c r="J6" s="23">
        <f>+J12+J18+J24+J30+J46+J48+J27+J63+J51+J66+J15+J21</f>
        <v>45</v>
      </c>
      <c r="K6" s="23">
        <f>K9+K12+K18+K24+K30+K46+K48+K54+K57+K60+K66+K27+K63+K21+K43+K51+K15</f>
        <v>656</v>
      </c>
      <c r="L6" s="23">
        <f>L9+L12+L18+L24+L30+L46+L54+L57+L60+L66+L27+L63+L15+L21+L51</f>
        <v>230</v>
      </c>
      <c r="M6" s="23">
        <f>M9+M12+M15+M18+M21+M24+M30+M51+M54+M57+M60+M66+M27+M46</f>
        <v>114</v>
      </c>
      <c r="N6" s="23">
        <f>N21</f>
        <v>1</v>
      </c>
      <c r="O6" s="23">
        <f>O27+O30+O66</f>
        <v>5</v>
      </c>
      <c r="P6" s="24">
        <f>P12+P18+P21+P30+P46+P54+P66</f>
        <v>18</v>
      </c>
      <c r="Q6" s="25"/>
      <c r="R6" s="25"/>
    </row>
    <row r="7" s="2" customFormat="1" ht="39" customHeight="1" spans="1:72">
      <c r="A7" s="26"/>
      <c r="B7" s="27" t="s">
        <v>183</v>
      </c>
      <c r="C7" s="23">
        <f>C10+C13+C16+C19+C22+C25+C28+C31+C33+C36+C35+C41+C44+C49+C52+C55+C58+C61+C64+C67</f>
        <v>1641</v>
      </c>
      <c r="D7" s="28">
        <f>D10+D13+D19+D22+D35+D44+D52+D55+D67</f>
        <v>35</v>
      </c>
      <c r="E7" s="28">
        <f>E10+E13+E19+E22+E25+E31+E33+E36+E35+E41+E44+E49+E52+E55+E58+E61+E67</f>
        <v>113</v>
      </c>
      <c r="F7" s="28">
        <f>F10+F13+F19+F22+F25+F28+F31++F33+F35+F41+F44+F52+F55+F58+F61+F64+F67</f>
        <v>117</v>
      </c>
      <c r="G7" s="28">
        <f>G10+G13+G19+G22+G25+G31+G33+G35+G41+G44+G49+G52+G55+G58+G61+G67+G16+G64</f>
        <v>232</v>
      </c>
      <c r="H7" s="28">
        <f>H13+H35+H55+H67</f>
        <v>6</v>
      </c>
      <c r="I7" s="28">
        <f>I10+I13+I19+I22+I25+I31+I33+I35+I41+I44+I49+I52+I55+I58+I61+I67+I16+I64</f>
        <v>68</v>
      </c>
      <c r="J7" s="28">
        <f>J13+J22+J25+J31+J33+J35+J41+J44+J49+J52+J55++J61+J67+J64+J19</f>
        <v>57</v>
      </c>
      <c r="K7" s="28">
        <f>K10+K13+K19+K22+K25+K31+K33+K35+K41+K44+K49+K52+K55+K58+K61+K67+K16+K64+K28</f>
        <v>662</v>
      </c>
      <c r="L7" s="28">
        <f>L10+L13+L25+L31+L33+L35+L41+L44+L49+L52+L55+L58+L61+L67+L64+L19+L22</f>
        <v>241</v>
      </c>
      <c r="M7" s="28">
        <f>M10+M13+M19+M22+M25+M31+M33+M35+M44+M52+M55+M58+M67+M16+M28</f>
        <v>85</v>
      </c>
      <c r="N7" s="28" t="str">
        <f>N22</f>
        <v>_</v>
      </c>
      <c r="O7" s="28">
        <f>O28+O22+O67</f>
        <v>5</v>
      </c>
      <c r="P7" s="29">
        <f>P13+P19+P25+P35+P55+P67+P44</f>
        <v>20</v>
      </c>
      <c r="Q7" s="25"/>
      <c r="R7" s="25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</row>
    <row r="8" s="3" customFormat="1" ht="39" customHeight="1" spans="1:72">
      <c r="A8" s="30" t="s">
        <v>248</v>
      </c>
      <c r="B8" s="31" t="s">
        <v>181</v>
      </c>
      <c r="C8" s="32">
        <v>63</v>
      </c>
      <c r="D8" s="33">
        <v>2</v>
      </c>
      <c r="E8" s="33">
        <v>5</v>
      </c>
      <c r="F8" s="33">
        <v>6</v>
      </c>
      <c r="G8" s="33">
        <v>6</v>
      </c>
      <c r="H8" s="33">
        <v>1</v>
      </c>
      <c r="I8" s="33">
        <v>3</v>
      </c>
      <c r="J8" s="33" t="s">
        <v>102</v>
      </c>
      <c r="K8" s="33">
        <v>23</v>
      </c>
      <c r="L8" s="33">
        <v>8</v>
      </c>
      <c r="M8" s="33">
        <v>9</v>
      </c>
      <c r="N8" s="33" t="s">
        <v>102</v>
      </c>
      <c r="O8" s="33" t="s">
        <v>102</v>
      </c>
      <c r="P8" s="34" t="s">
        <v>102</v>
      </c>
      <c r="Q8" s="9"/>
      <c r="R8" s="9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</row>
    <row r="9" ht="39" customHeight="1" spans="1:72">
      <c r="A9" s="35"/>
      <c r="B9" s="36" t="s">
        <v>182</v>
      </c>
      <c r="C9" s="37">
        <v>43</v>
      </c>
      <c r="D9" s="38">
        <v>1</v>
      </c>
      <c r="E9" s="38">
        <v>3</v>
      </c>
      <c r="F9" s="38">
        <v>4</v>
      </c>
      <c r="G9" s="38">
        <v>5</v>
      </c>
      <c r="H9" s="38">
        <v>1</v>
      </c>
      <c r="I9" s="38">
        <v>2</v>
      </c>
      <c r="J9" s="38" t="s">
        <v>102</v>
      </c>
      <c r="K9" s="38">
        <v>14</v>
      </c>
      <c r="L9" s="38">
        <v>7</v>
      </c>
      <c r="M9" s="38">
        <v>6</v>
      </c>
      <c r="N9" s="38" t="s">
        <v>102</v>
      </c>
      <c r="O9" s="38" t="s">
        <v>102</v>
      </c>
      <c r="P9" s="39" t="s">
        <v>102</v>
      </c>
      <c r="Q9" s="9"/>
      <c r="R9" s="9"/>
    </row>
    <row r="10" s="4" customFormat="1" ht="39" customHeight="1" spans="1:72">
      <c r="A10" s="40"/>
      <c r="B10" s="41" t="s">
        <v>183</v>
      </c>
      <c r="C10" s="42">
        <v>20</v>
      </c>
      <c r="D10" s="43">
        <v>1</v>
      </c>
      <c r="E10" s="43">
        <v>2</v>
      </c>
      <c r="F10" s="43">
        <v>2</v>
      </c>
      <c r="G10" s="43">
        <v>1</v>
      </c>
      <c r="H10" s="43" t="s">
        <v>102</v>
      </c>
      <c r="I10" s="43">
        <v>1</v>
      </c>
      <c r="J10" s="43" t="s">
        <v>102</v>
      </c>
      <c r="K10" s="43">
        <v>9</v>
      </c>
      <c r="L10" s="43">
        <v>1</v>
      </c>
      <c r="M10" s="43">
        <v>3</v>
      </c>
      <c r="N10" s="43" t="s">
        <v>102</v>
      </c>
      <c r="O10" s="43" t="s">
        <v>102</v>
      </c>
      <c r="P10" s="44" t="s">
        <v>102</v>
      </c>
      <c r="Q10" s="9"/>
      <c r="R10" s="9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</row>
    <row r="11" s="3" customFormat="1" ht="39" customHeight="1" spans="1:72">
      <c r="A11" s="45" t="s">
        <v>249</v>
      </c>
      <c r="B11" s="31" t="s">
        <v>181</v>
      </c>
      <c r="C11" s="32">
        <v>329</v>
      </c>
      <c r="D11" s="33">
        <v>10</v>
      </c>
      <c r="E11" s="33">
        <v>32</v>
      </c>
      <c r="F11" s="33">
        <v>25</v>
      </c>
      <c r="G11" s="33">
        <v>46</v>
      </c>
      <c r="H11" s="33">
        <v>1</v>
      </c>
      <c r="I11" s="33">
        <v>16</v>
      </c>
      <c r="J11" s="33">
        <v>4</v>
      </c>
      <c r="K11" s="33">
        <v>108</v>
      </c>
      <c r="L11" s="33">
        <v>50</v>
      </c>
      <c r="M11" s="33">
        <v>31</v>
      </c>
      <c r="N11" s="33" t="s">
        <v>102</v>
      </c>
      <c r="O11" s="33" t="s">
        <v>102</v>
      </c>
      <c r="P11" s="34">
        <v>6</v>
      </c>
      <c r="Q11" s="9"/>
      <c r="R11" s="9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</row>
    <row r="12" ht="39" customHeight="1" spans="1:72">
      <c r="A12" s="46"/>
      <c r="B12" s="36" t="s">
        <v>182</v>
      </c>
      <c r="C12" s="37">
        <v>191</v>
      </c>
      <c r="D12" s="38">
        <v>8</v>
      </c>
      <c r="E12" s="38">
        <v>17</v>
      </c>
      <c r="F12" s="38">
        <v>16</v>
      </c>
      <c r="G12" s="38">
        <v>28</v>
      </c>
      <c r="H12" s="38" t="s">
        <v>102</v>
      </c>
      <c r="I12" s="38">
        <v>9</v>
      </c>
      <c r="J12" s="38">
        <v>2</v>
      </c>
      <c r="K12" s="38">
        <v>53</v>
      </c>
      <c r="L12" s="38">
        <v>31</v>
      </c>
      <c r="M12" s="38">
        <v>24</v>
      </c>
      <c r="N12" s="38" t="s">
        <v>102</v>
      </c>
      <c r="O12" s="38" t="s">
        <v>102</v>
      </c>
      <c r="P12" s="39">
        <v>3</v>
      </c>
      <c r="Q12" s="9"/>
      <c r="R12" s="9"/>
    </row>
    <row r="13" s="4" customFormat="1" ht="39" customHeight="1" spans="1:72">
      <c r="A13" s="47"/>
      <c r="B13" s="41" t="s">
        <v>183</v>
      </c>
      <c r="C13" s="42">
        <v>138</v>
      </c>
      <c r="D13" s="43">
        <v>2</v>
      </c>
      <c r="E13" s="43">
        <v>15</v>
      </c>
      <c r="F13" s="43">
        <v>9</v>
      </c>
      <c r="G13" s="43">
        <v>18</v>
      </c>
      <c r="H13" s="43">
        <v>1</v>
      </c>
      <c r="I13" s="43">
        <v>7</v>
      </c>
      <c r="J13" s="43">
        <v>2</v>
      </c>
      <c r="K13" s="43">
        <v>55</v>
      </c>
      <c r="L13" s="43">
        <v>19</v>
      </c>
      <c r="M13" s="43">
        <v>7</v>
      </c>
      <c r="N13" s="43" t="s">
        <v>102</v>
      </c>
      <c r="O13" s="43" t="s">
        <v>102</v>
      </c>
      <c r="P13" s="44">
        <v>3</v>
      </c>
      <c r="Q13" s="9"/>
      <c r="R13" s="9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</row>
    <row r="14" s="3" customFormat="1" ht="39" customHeight="1" spans="1:72">
      <c r="A14" s="45" t="s">
        <v>250</v>
      </c>
      <c r="B14" s="31" t="s">
        <v>181</v>
      </c>
      <c r="C14" s="32">
        <v>30</v>
      </c>
      <c r="D14" s="33" t="s">
        <v>102</v>
      </c>
      <c r="E14" s="33">
        <v>1</v>
      </c>
      <c r="F14" s="33">
        <v>1</v>
      </c>
      <c r="G14" s="33">
        <v>4</v>
      </c>
      <c r="H14" s="33" t="s">
        <v>102</v>
      </c>
      <c r="I14" s="33">
        <v>1</v>
      </c>
      <c r="J14" s="33">
        <v>2</v>
      </c>
      <c r="K14" s="33">
        <v>11</v>
      </c>
      <c r="L14" s="33">
        <v>5</v>
      </c>
      <c r="M14" s="33">
        <v>5</v>
      </c>
      <c r="N14" s="33" t="s">
        <v>102</v>
      </c>
      <c r="O14" s="33" t="s">
        <v>102</v>
      </c>
      <c r="P14" s="34" t="s">
        <v>102</v>
      </c>
      <c r="Q14" s="9"/>
      <c r="R14" s="9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</row>
    <row r="15" ht="39" customHeight="1" spans="1:72">
      <c r="A15" s="46"/>
      <c r="B15" s="36" t="s">
        <v>182</v>
      </c>
      <c r="C15" s="37">
        <v>25</v>
      </c>
      <c r="D15" s="38" t="s">
        <v>102</v>
      </c>
      <c r="E15" s="38">
        <v>1</v>
      </c>
      <c r="F15" s="38">
        <v>1</v>
      </c>
      <c r="G15" s="38">
        <v>3</v>
      </c>
      <c r="H15" s="38" t="s">
        <v>102</v>
      </c>
      <c r="I15" s="38" t="s">
        <v>102</v>
      </c>
      <c r="J15" s="38">
        <v>2</v>
      </c>
      <c r="K15" s="38">
        <v>10</v>
      </c>
      <c r="L15" s="38">
        <v>5</v>
      </c>
      <c r="M15" s="38">
        <v>3</v>
      </c>
      <c r="N15" s="38" t="s">
        <v>102</v>
      </c>
      <c r="O15" s="38" t="s">
        <v>102</v>
      </c>
      <c r="P15" s="39" t="s">
        <v>102</v>
      </c>
      <c r="Q15" s="9"/>
      <c r="R15" s="9"/>
    </row>
    <row r="16" s="4" customFormat="1" ht="39" customHeight="1" spans="1:72">
      <c r="A16" s="47"/>
      <c r="B16" s="41" t="s">
        <v>183</v>
      </c>
      <c r="C16" s="42">
        <v>5</v>
      </c>
      <c r="D16" s="43" t="s">
        <v>102</v>
      </c>
      <c r="E16" s="43" t="s">
        <v>102</v>
      </c>
      <c r="F16" s="43" t="s">
        <v>102</v>
      </c>
      <c r="G16" s="43">
        <v>1</v>
      </c>
      <c r="H16" s="43" t="s">
        <v>102</v>
      </c>
      <c r="I16" s="43">
        <v>1</v>
      </c>
      <c r="J16" s="43" t="s">
        <v>102</v>
      </c>
      <c r="K16" s="43">
        <v>1</v>
      </c>
      <c r="L16" s="43" t="s">
        <v>102</v>
      </c>
      <c r="M16" s="43">
        <v>2</v>
      </c>
      <c r="N16" s="43" t="s">
        <v>102</v>
      </c>
      <c r="O16" s="43" t="s">
        <v>102</v>
      </c>
      <c r="P16" s="44" t="s">
        <v>102</v>
      </c>
      <c r="Q16" s="9"/>
      <c r="R16" s="9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="3" customFormat="1" ht="39" customHeight="1" spans="1:72">
      <c r="A17" s="30" t="s">
        <v>251</v>
      </c>
      <c r="B17" s="31" t="s">
        <v>181</v>
      </c>
      <c r="C17" s="32">
        <v>350</v>
      </c>
      <c r="D17" s="33">
        <v>8</v>
      </c>
      <c r="E17" s="33">
        <v>18</v>
      </c>
      <c r="F17" s="33">
        <v>21</v>
      </c>
      <c r="G17" s="33">
        <v>33</v>
      </c>
      <c r="H17" s="33" t="s">
        <v>102</v>
      </c>
      <c r="I17" s="33">
        <v>11</v>
      </c>
      <c r="J17" s="33">
        <v>12</v>
      </c>
      <c r="K17" s="33">
        <v>171</v>
      </c>
      <c r="L17" s="33">
        <v>50</v>
      </c>
      <c r="M17" s="33">
        <v>23</v>
      </c>
      <c r="N17" s="33" t="s">
        <v>102</v>
      </c>
      <c r="O17" s="33" t="s">
        <v>102</v>
      </c>
      <c r="P17" s="34">
        <v>3</v>
      </c>
      <c r="Q17" s="9"/>
      <c r="R17" s="9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</row>
    <row r="18" ht="39" customHeight="1" spans="1:72">
      <c r="A18" s="35"/>
      <c r="B18" s="36" t="s">
        <v>182</v>
      </c>
      <c r="C18" s="37">
        <v>179</v>
      </c>
      <c r="D18" s="38">
        <v>6</v>
      </c>
      <c r="E18" s="38">
        <v>9</v>
      </c>
      <c r="F18" s="38">
        <v>8</v>
      </c>
      <c r="G18" s="38">
        <v>17</v>
      </c>
      <c r="H18" s="38" t="s">
        <v>102</v>
      </c>
      <c r="I18" s="38">
        <v>7</v>
      </c>
      <c r="J18" s="38">
        <v>4</v>
      </c>
      <c r="K18" s="38">
        <v>92</v>
      </c>
      <c r="L18" s="38">
        <v>24</v>
      </c>
      <c r="M18" s="38">
        <v>11</v>
      </c>
      <c r="N18" s="38" t="s">
        <v>102</v>
      </c>
      <c r="O18" s="38" t="s">
        <v>102</v>
      </c>
      <c r="P18" s="39">
        <v>1</v>
      </c>
      <c r="Q18" s="9"/>
      <c r="R18" s="9"/>
    </row>
    <row r="19" s="4" customFormat="1" ht="39" customHeight="1" spans="1:72">
      <c r="A19" s="40"/>
      <c r="B19" s="41" t="s">
        <v>183</v>
      </c>
      <c r="C19" s="42">
        <v>171</v>
      </c>
      <c r="D19" s="43">
        <v>2</v>
      </c>
      <c r="E19" s="43">
        <v>9</v>
      </c>
      <c r="F19" s="43">
        <v>13</v>
      </c>
      <c r="G19" s="43">
        <v>16</v>
      </c>
      <c r="H19" s="43" t="s">
        <v>102</v>
      </c>
      <c r="I19" s="43">
        <v>4</v>
      </c>
      <c r="J19" s="43">
        <v>8</v>
      </c>
      <c r="K19" s="43">
        <v>79</v>
      </c>
      <c r="L19" s="43">
        <v>26</v>
      </c>
      <c r="M19" s="43">
        <v>12</v>
      </c>
      <c r="N19" s="43" t="s">
        <v>102</v>
      </c>
      <c r="O19" s="43" t="s">
        <v>102</v>
      </c>
      <c r="P19" s="44">
        <v>2</v>
      </c>
      <c r="Q19" s="9"/>
      <c r="R19" s="9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="3" customFormat="1" ht="39" customHeight="1" spans="1:72">
      <c r="A20" s="30" t="s">
        <v>252</v>
      </c>
      <c r="B20" s="31" t="s">
        <v>181</v>
      </c>
      <c r="C20" s="32">
        <v>170</v>
      </c>
      <c r="D20" s="33">
        <v>13</v>
      </c>
      <c r="E20" s="33">
        <v>9</v>
      </c>
      <c r="F20" s="33">
        <v>8</v>
      </c>
      <c r="G20" s="33">
        <v>14</v>
      </c>
      <c r="H20" s="33" t="s">
        <v>102</v>
      </c>
      <c r="I20" s="33">
        <v>5</v>
      </c>
      <c r="J20" s="33">
        <v>10</v>
      </c>
      <c r="K20" s="33">
        <v>60</v>
      </c>
      <c r="L20" s="33">
        <v>22</v>
      </c>
      <c r="M20" s="33">
        <v>24</v>
      </c>
      <c r="N20" s="33">
        <v>1</v>
      </c>
      <c r="O20" s="33">
        <v>1</v>
      </c>
      <c r="P20" s="34">
        <v>3</v>
      </c>
      <c r="Q20" s="9"/>
      <c r="R20" s="9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</row>
    <row r="21" ht="39" customHeight="1" spans="1:72">
      <c r="A21" s="35"/>
      <c r="B21" s="36" t="s">
        <v>182</v>
      </c>
      <c r="C21" s="37">
        <v>83</v>
      </c>
      <c r="D21" s="38">
        <v>8</v>
      </c>
      <c r="E21" s="38">
        <v>3</v>
      </c>
      <c r="F21" s="38">
        <v>2</v>
      </c>
      <c r="G21" s="38">
        <v>7</v>
      </c>
      <c r="H21" s="38" t="s">
        <v>102</v>
      </c>
      <c r="I21" s="38" t="s">
        <v>102</v>
      </c>
      <c r="J21" s="38">
        <v>5</v>
      </c>
      <c r="K21" s="38">
        <v>31</v>
      </c>
      <c r="L21" s="38">
        <v>8</v>
      </c>
      <c r="M21" s="38">
        <v>15</v>
      </c>
      <c r="N21" s="38">
        <v>1</v>
      </c>
      <c r="O21" s="38" t="s">
        <v>102</v>
      </c>
      <c r="P21" s="39">
        <v>3</v>
      </c>
      <c r="Q21" s="9"/>
      <c r="R21" s="9"/>
    </row>
    <row r="22" s="4" customFormat="1" ht="39" customHeight="1" spans="1:72">
      <c r="A22" s="40"/>
      <c r="B22" s="41" t="s">
        <v>183</v>
      </c>
      <c r="C22" s="42">
        <v>87</v>
      </c>
      <c r="D22" s="43">
        <v>5</v>
      </c>
      <c r="E22" s="43">
        <v>6</v>
      </c>
      <c r="F22" s="43">
        <v>6</v>
      </c>
      <c r="G22" s="43">
        <v>7</v>
      </c>
      <c r="H22" s="43" t="s">
        <v>102</v>
      </c>
      <c r="I22" s="43">
        <v>5</v>
      </c>
      <c r="J22" s="43">
        <v>5</v>
      </c>
      <c r="K22" s="43">
        <v>29</v>
      </c>
      <c r="L22" s="43">
        <v>14</v>
      </c>
      <c r="M22" s="43">
        <v>9</v>
      </c>
      <c r="N22" s="43" t="s">
        <v>102</v>
      </c>
      <c r="O22" s="43">
        <v>1</v>
      </c>
      <c r="P22" s="44" t="s">
        <v>102</v>
      </c>
      <c r="Q22" s="9"/>
      <c r="R22" s="9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</row>
    <row r="23" s="3" customFormat="1" ht="39" customHeight="1" spans="1:72">
      <c r="A23" s="45" t="s">
        <v>279</v>
      </c>
      <c r="B23" s="31" t="s">
        <v>181</v>
      </c>
      <c r="C23" s="32">
        <v>130</v>
      </c>
      <c r="D23" s="33">
        <v>1</v>
      </c>
      <c r="E23" s="33">
        <v>4</v>
      </c>
      <c r="F23" s="33">
        <v>5</v>
      </c>
      <c r="G23" s="33">
        <v>16</v>
      </c>
      <c r="H23" s="33" t="s">
        <v>102</v>
      </c>
      <c r="I23" s="33">
        <v>6</v>
      </c>
      <c r="J23" s="33">
        <v>6</v>
      </c>
      <c r="K23" s="33">
        <v>67</v>
      </c>
      <c r="L23" s="33">
        <v>19</v>
      </c>
      <c r="M23" s="33">
        <v>5</v>
      </c>
      <c r="N23" s="33" t="s">
        <v>102</v>
      </c>
      <c r="O23" s="33" t="s">
        <v>102</v>
      </c>
      <c r="P23" s="34">
        <v>1</v>
      </c>
      <c r="Q23" s="9"/>
      <c r="R23" s="9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</row>
    <row r="24" ht="39" customHeight="1" spans="1:72">
      <c r="A24" s="46"/>
      <c r="B24" s="36" t="s">
        <v>182</v>
      </c>
      <c r="C24" s="37">
        <v>65</v>
      </c>
      <c r="D24" s="38">
        <v>1</v>
      </c>
      <c r="E24" s="38">
        <v>2</v>
      </c>
      <c r="F24" s="38">
        <v>4</v>
      </c>
      <c r="G24" s="38">
        <v>7</v>
      </c>
      <c r="H24" s="38" t="s">
        <v>102</v>
      </c>
      <c r="I24" s="38">
        <v>3</v>
      </c>
      <c r="J24" s="38">
        <v>4</v>
      </c>
      <c r="K24" s="38">
        <v>27</v>
      </c>
      <c r="L24" s="38">
        <v>14</v>
      </c>
      <c r="M24" s="38">
        <v>3</v>
      </c>
      <c r="N24" s="38" t="s">
        <v>102</v>
      </c>
      <c r="O24" s="38" t="s">
        <v>102</v>
      </c>
      <c r="P24" s="39" t="s">
        <v>102</v>
      </c>
      <c r="Q24" s="9"/>
      <c r="R24" s="9"/>
    </row>
    <row r="25" s="4" customFormat="1" ht="39" customHeight="1" spans="1:72">
      <c r="A25" s="47"/>
      <c r="B25" s="41" t="s">
        <v>183</v>
      </c>
      <c r="C25" s="42">
        <v>65</v>
      </c>
      <c r="D25" s="43" t="s">
        <v>102</v>
      </c>
      <c r="E25" s="43">
        <v>2</v>
      </c>
      <c r="F25" s="43">
        <v>1</v>
      </c>
      <c r="G25" s="43">
        <v>9</v>
      </c>
      <c r="H25" s="43" t="s">
        <v>102</v>
      </c>
      <c r="I25" s="43">
        <v>3</v>
      </c>
      <c r="J25" s="43">
        <v>2</v>
      </c>
      <c r="K25" s="43">
        <v>40</v>
      </c>
      <c r="L25" s="43">
        <v>5</v>
      </c>
      <c r="M25" s="43">
        <v>2</v>
      </c>
      <c r="N25" s="43" t="s">
        <v>102</v>
      </c>
      <c r="O25" s="43" t="s">
        <v>102</v>
      </c>
      <c r="P25" s="44">
        <v>1</v>
      </c>
      <c r="Q25" s="9"/>
      <c r="R25" s="9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="3" customFormat="1" ht="39" customHeight="1" spans="1:72">
      <c r="A26" s="45" t="s">
        <v>254</v>
      </c>
      <c r="B26" s="31" t="s">
        <v>181</v>
      </c>
      <c r="C26" s="32">
        <v>35</v>
      </c>
      <c r="D26" s="33">
        <v>1</v>
      </c>
      <c r="E26" s="33" t="s">
        <v>102</v>
      </c>
      <c r="F26" s="33">
        <v>4</v>
      </c>
      <c r="G26" s="33">
        <v>4</v>
      </c>
      <c r="H26" s="33" t="s">
        <v>102</v>
      </c>
      <c r="I26" s="33">
        <v>3</v>
      </c>
      <c r="J26" s="33">
        <v>3</v>
      </c>
      <c r="K26" s="33">
        <v>9</v>
      </c>
      <c r="L26" s="33">
        <v>2</v>
      </c>
      <c r="M26" s="33">
        <v>6</v>
      </c>
      <c r="N26" s="33" t="s">
        <v>102</v>
      </c>
      <c r="O26" s="33">
        <v>3</v>
      </c>
      <c r="P26" s="34" t="s">
        <v>102</v>
      </c>
      <c r="Q26" s="9"/>
      <c r="R26" s="9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</row>
    <row r="27" ht="39" customHeight="1" spans="1:72">
      <c r="A27" s="46"/>
      <c r="B27" s="36" t="s">
        <v>182</v>
      </c>
      <c r="C27" s="37">
        <v>31</v>
      </c>
      <c r="D27" s="38">
        <v>1</v>
      </c>
      <c r="E27" s="38" t="s">
        <v>102</v>
      </c>
      <c r="F27" s="38">
        <v>3</v>
      </c>
      <c r="G27" s="38">
        <v>4</v>
      </c>
      <c r="H27" s="38" t="s">
        <v>102</v>
      </c>
      <c r="I27" s="38">
        <v>3</v>
      </c>
      <c r="J27" s="38">
        <v>3</v>
      </c>
      <c r="K27" s="38">
        <v>8</v>
      </c>
      <c r="L27" s="38">
        <v>2</v>
      </c>
      <c r="M27" s="38">
        <v>5</v>
      </c>
      <c r="N27" s="38" t="s">
        <v>102</v>
      </c>
      <c r="O27" s="38">
        <v>2</v>
      </c>
      <c r="P27" s="39" t="s">
        <v>102</v>
      </c>
      <c r="Q27" s="9"/>
      <c r="R27" s="9"/>
    </row>
    <row r="28" s="4" customFormat="1" ht="39" customHeight="1" spans="1:72">
      <c r="A28" s="47"/>
      <c r="B28" s="41" t="s">
        <v>183</v>
      </c>
      <c r="C28" s="42">
        <v>4</v>
      </c>
      <c r="D28" s="43" t="s">
        <v>102</v>
      </c>
      <c r="E28" s="43" t="s">
        <v>102</v>
      </c>
      <c r="F28" s="43">
        <v>1</v>
      </c>
      <c r="G28" s="43" t="s">
        <v>102</v>
      </c>
      <c r="H28" s="43" t="s">
        <v>102</v>
      </c>
      <c r="I28" s="43" t="s">
        <v>102</v>
      </c>
      <c r="J28" s="43" t="s">
        <v>102</v>
      </c>
      <c r="K28" s="43">
        <v>1</v>
      </c>
      <c r="L28" s="43" t="s">
        <v>102</v>
      </c>
      <c r="M28" s="43">
        <v>1</v>
      </c>
      <c r="N28" s="43" t="s">
        <v>102</v>
      </c>
      <c r="O28" s="43">
        <v>1</v>
      </c>
      <c r="P28" s="44" t="s">
        <v>102</v>
      </c>
      <c r="Q28" s="9"/>
      <c r="R28" s="9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="3" customFormat="1" ht="39" customHeight="1" spans="1:72">
      <c r="A29" s="30" t="s">
        <v>280</v>
      </c>
      <c r="B29" s="31" t="s">
        <v>181</v>
      </c>
      <c r="C29" s="32">
        <v>222</v>
      </c>
      <c r="D29" s="33">
        <v>2</v>
      </c>
      <c r="E29" s="33">
        <v>13</v>
      </c>
      <c r="F29" s="33">
        <v>8</v>
      </c>
      <c r="G29" s="33">
        <v>37</v>
      </c>
      <c r="H29" s="33">
        <v>2</v>
      </c>
      <c r="I29" s="33">
        <v>10</v>
      </c>
      <c r="J29" s="33">
        <v>9</v>
      </c>
      <c r="K29" s="33">
        <v>96</v>
      </c>
      <c r="L29" s="33">
        <v>32</v>
      </c>
      <c r="M29" s="33">
        <v>11</v>
      </c>
      <c r="N29" s="33" t="s">
        <v>102</v>
      </c>
      <c r="O29" s="33">
        <v>1</v>
      </c>
      <c r="P29" s="34">
        <v>1</v>
      </c>
      <c r="Q29" s="9"/>
      <c r="R29" s="9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</row>
    <row r="30" ht="39" customHeight="1" spans="1:72">
      <c r="A30" s="35"/>
      <c r="B30" s="36" t="s">
        <v>182</v>
      </c>
      <c r="C30" s="37">
        <v>147</v>
      </c>
      <c r="D30" s="38">
        <v>2</v>
      </c>
      <c r="E30" s="38">
        <v>6</v>
      </c>
      <c r="F30" s="38">
        <v>6</v>
      </c>
      <c r="G30" s="38">
        <v>24</v>
      </c>
      <c r="H30" s="38">
        <v>2</v>
      </c>
      <c r="I30" s="38">
        <v>7</v>
      </c>
      <c r="J30" s="38">
        <v>4</v>
      </c>
      <c r="K30" s="38">
        <v>69</v>
      </c>
      <c r="L30" s="38">
        <v>21</v>
      </c>
      <c r="M30" s="38">
        <v>4</v>
      </c>
      <c r="N30" s="38" t="s">
        <v>102</v>
      </c>
      <c r="O30" s="38">
        <v>1</v>
      </c>
      <c r="P30" s="39">
        <v>1</v>
      </c>
      <c r="Q30" s="9"/>
      <c r="R30" s="9"/>
    </row>
    <row r="31" s="4" customFormat="1" ht="39" customHeight="1" spans="1:72">
      <c r="A31" s="40"/>
      <c r="B31" s="41" t="s">
        <v>183</v>
      </c>
      <c r="C31" s="42">
        <v>75</v>
      </c>
      <c r="D31" s="43" t="s">
        <v>102</v>
      </c>
      <c r="E31" s="43">
        <v>7</v>
      </c>
      <c r="F31" s="43">
        <v>2</v>
      </c>
      <c r="G31" s="43">
        <v>13</v>
      </c>
      <c r="H31" s="43" t="s">
        <v>102</v>
      </c>
      <c r="I31" s="43">
        <v>3</v>
      </c>
      <c r="J31" s="43">
        <v>5</v>
      </c>
      <c r="K31" s="43">
        <v>27</v>
      </c>
      <c r="L31" s="43">
        <v>11</v>
      </c>
      <c r="M31" s="43">
        <v>7</v>
      </c>
      <c r="N31" s="43" t="s">
        <v>102</v>
      </c>
      <c r="O31" s="43" t="s">
        <v>102</v>
      </c>
      <c r="P31" s="44" t="s">
        <v>102</v>
      </c>
      <c r="Q31" s="9"/>
      <c r="R31" s="9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</row>
    <row r="32" s="3" customFormat="1" ht="39" customHeight="1" spans="1:72">
      <c r="A32" s="30" t="s">
        <v>281</v>
      </c>
      <c r="B32" s="31" t="s">
        <v>181</v>
      </c>
      <c r="C32" s="32">
        <v>83</v>
      </c>
      <c r="D32" s="33" t="s">
        <v>102</v>
      </c>
      <c r="E32" s="33">
        <v>3</v>
      </c>
      <c r="F32" s="33">
        <v>5</v>
      </c>
      <c r="G32" s="33">
        <v>14</v>
      </c>
      <c r="H32" s="33" t="s">
        <v>102</v>
      </c>
      <c r="I32" s="33">
        <v>1</v>
      </c>
      <c r="J32" s="33">
        <v>1</v>
      </c>
      <c r="K32" s="33">
        <v>37</v>
      </c>
      <c r="L32" s="33">
        <v>18</v>
      </c>
      <c r="M32" s="33">
        <v>4</v>
      </c>
      <c r="N32" s="33" t="s">
        <v>102</v>
      </c>
      <c r="O32" s="33" t="s">
        <v>102</v>
      </c>
      <c r="P32" s="34" t="s">
        <v>102</v>
      </c>
      <c r="Q32" s="9"/>
      <c r="R32" s="9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</row>
    <row r="33" s="4" customFormat="1" ht="39" customHeight="1" spans="1:72">
      <c r="A33" s="40"/>
      <c r="B33" s="41" t="s">
        <v>183</v>
      </c>
      <c r="C33" s="42">
        <v>83</v>
      </c>
      <c r="D33" s="43" t="s">
        <v>102</v>
      </c>
      <c r="E33" s="43">
        <v>3</v>
      </c>
      <c r="F33" s="43">
        <v>5</v>
      </c>
      <c r="G33" s="43">
        <v>14</v>
      </c>
      <c r="H33" s="43" t="s">
        <v>102</v>
      </c>
      <c r="I33" s="43">
        <v>1</v>
      </c>
      <c r="J33" s="43">
        <v>1</v>
      </c>
      <c r="K33" s="43">
        <v>37</v>
      </c>
      <c r="L33" s="43">
        <v>18</v>
      </c>
      <c r="M33" s="43">
        <v>4</v>
      </c>
      <c r="N33" s="43" t="s">
        <v>102</v>
      </c>
      <c r="O33" s="43" t="s">
        <v>102</v>
      </c>
      <c r="P33" s="44" t="s">
        <v>102</v>
      </c>
      <c r="Q33" s="9"/>
      <c r="R33" s="9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="5" customFormat="1" ht="39" customHeight="1" spans="1:72">
      <c r="A34" s="30" t="s">
        <v>257</v>
      </c>
      <c r="B34" s="36" t="s">
        <v>181</v>
      </c>
      <c r="C34" s="32">
        <v>183</v>
      </c>
      <c r="D34" s="33">
        <v>8</v>
      </c>
      <c r="E34" s="33">
        <v>18</v>
      </c>
      <c r="F34" s="33">
        <v>20</v>
      </c>
      <c r="G34" s="33">
        <v>40</v>
      </c>
      <c r="H34" s="33">
        <v>2</v>
      </c>
      <c r="I34" s="33">
        <v>5</v>
      </c>
      <c r="J34" s="33">
        <v>5</v>
      </c>
      <c r="K34" s="33">
        <v>51</v>
      </c>
      <c r="L34" s="33">
        <v>24</v>
      </c>
      <c r="M34" s="33">
        <v>7</v>
      </c>
      <c r="N34" s="33" t="s">
        <v>102</v>
      </c>
      <c r="O34" s="33" t="s">
        <v>102</v>
      </c>
      <c r="P34" s="34">
        <v>3</v>
      </c>
      <c r="Q34" s="9"/>
      <c r="R34" s="9"/>
    </row>
    <row r="35" ht="39" customHeight="1" spans="1:72">
      <c r="A35" s="40"/>
      <c r="B35" s="41" t="s">
        <v>183</v>
      </c>
      <c r="C35" s="42">
        <v>183</v>
      </c>
      <c r="D35" s="43">
        <v>8</v>
      </c>
      <c r="E35" s="43">
        <v>18</v>
      </c>
      <c r="F35" s="43">
        <v>20</v>
      </c>
      <c r="G35" s="43">
        <v>40</v>
      </c>
      <c r="H35" s="43">
        <v>2</v>
      </c>
      <c r="I35" s="43">
        <v>5</v>
      </c>
      <c r="J35" s="43">
        <v>5</v>
      </c>
      <c r="K35" s="43">
        <v>51</v>
      </c>
      <c r="L35" s="43">
        <v>24</v>
      </c>
      <c r="M35" s="43">
        <v>7</v>
      </c>
      <c r="N35" s="43" t="s">
        <v>102</v>
      </c>
      <c r="O35" s="43" t="s">
        <v>102</v>
      </c>
      <c r="P35" s="44">
        <v>3</v>
      </c>
      <c r="Q35" s="9"/>
      <c r="R35" s="9"/>
    </row>
    <row r="36" ht="67.5" customHeight="1" spans="1:72">
      <c r="A36" s="48" t="s">
        <v>282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9"/>
      <c r="R36" s="9"/>
    </row>
    <row r="37" ht="15" customHeight="1" spans="1:7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ht="45" customHeight="1" spans="1:72">
      <c r="A38" s="11" t="s">
        <v>241</v>
      </c>
      <c r="B38" s="12" t="s">
        <v>28</v>
      </c>
      <c r="C38" s="13" t="s">
        <v>3</v>
      </c>
      <c r="D38" s="14" t="s">
        <v>275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5"/>
      <c r="Q38" s="9"/>
      <c r="R38" s="9"/>
    </row>
    <row r="39" ht="81.75" customHeight="1" spans="1:72">
      <c r="A39" s="16"/>
      <c r="B39" s="17"/>
      <c r="C39" s="18"/>
      <c r="D39" s="18" t="s">
        <v>92</v>
      </c>
      <c r="E39" s="19" t="s">
        <v>93</v>
      </c>
      <c r="F39" s="19" t="s">
        <v>94</v>
      </c>
      <c r="G39" s="19" t="s">
        <v>95</v>
      </c>
      <c r="H39" s="19" t="s">
        <v>96</v>
      </c>
      <c r="I39" s="19" t="s">
        <v>97</v>
      </c>
      <c r="J39" s="18" t="s">
        <v>276</v>
      </c>
      <c r="K39" s="18" t="s">
        <v>129</v>
      </c>
      <c r="L39" s="18" t="s">
        <v>130</v>
      </c>
      <c r="M39" s="19" t="s">
        <v>131</v>
      </c>
      <c r="N39" s="18" t="s">
        <v>173</v>
      </c>
      <c r="O39" s="18" t="s">
        <v>277</v>
      </c>
      <c r="P39" s="20" t="s">
        <v>278</v>
      </c>
      <c r="Q39" s="9"/>
      <c r="R39" s="9"/>
    </row>
    <row r="40" s="5" customFormat="1" ht="39" customHeight="1" spans="1:72">
      <c r="A40" s="46" t="s">
        <v>260</v>
      </c>
      <c r="B40" s="36" t="s">
        <v>181</v>
      </c>
      <c r="C40" s="37">
        <v>60</v>
      </c>
      <c r="D40" s="38" t="s">
        <v>102</v>
      </c>
      <c r="E40" s="38">
        <v>6</v>
      </c>
      <c r="F40" s="38">
        <v>7</v>
      </c>
      <c r="G40" s="38">
        <v>6</v>
      </c>
      <c r="H40" s="38" t="s">
        <v>102</v>
      </c>
      <c r="I40" s="38">
        <v>1</v>
      </c>
      <c r="J40" s="38">
        <v>2</v>
      </c>
      <c r="K40" s="38">
        <v>26</v>
      </c>
      <c r="L40" s="38">
        <v>12</v>
      </c>
      <c r="M40" s="38" t="s">
        <v>102</v>
      </c>
      <c r="N40" s="38" t="s">
        <v>102</v>
      </c>
      <c r="O40" s="38" t="s">
        <v>102</v>
      </c>
      <c r="P40" s="39" t="s">
        <v>102</v>
      </c>
      <c r="Q40" s="9"/>
      <c r="R40" s="9"/>
    </row>
    <row r="41" s="4" customFormat="1" ht="39" customHeight="1" spans="1:72">
      <c r="A41" s="47"/>
      <c r="B41" s="41" t="s">
        <v>183</v>
      </c>
      <c r="C41" s="37">
        <v>60</v>
      </c>
      <c r="D41" s="38" t="s">
        <v>102</v>
      </c>
      <c r="E41" s="38">
        <v>6</v>
      </c>
      <c r="F41" s="38">
        <v>7</v>
      </c>
      <c r="G41" s="38">
        <v>6</v>
      </c>
      <c r="H41" s="38" t="s">
        <v>102</v>
      </c>
      <c r="I41" s="38">
        <v>1</v>
      </c>
      <c r="J41" s="38">
        <v>2</v>
      </c>
      <c r="K41" s="38">
        <v>26</v>
      </c>
      <c r="L41" s="38">
        <v>12</v>
      </c>
      <c r="M41" s="38" t="s">
        <v>102</v>
      </c>
      <c r="N41" s="38" t="s">
        <v>102</v>
      </c>
      <c r="O41" s="38" t="s">
        <v>102</v>
      </c>
      <c r="P41" s="39" t="s">
        <v>102</v>
      </c>
      <c r="Q41" s="9"/>
      <c r="R41" s="9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="3" customFormat="1" ht="39" customHeight="1" spans="1:72">
      <c r="A42" s="45" t="s">
        <v>261</v>
      </c>
      <c r="B42" s="31" t="s">
        <v>181</v>
      </c>
      <c r="C42" s="32">
        <v>285</v>
      </c>
      <c r="D42" s="33">
        <v>3</v>
      </c>
      <c r="E42" s="33">
        <v>18</v>
      </c>
      <c r="F42" s="33">
        <v>28</v>
      </c>
      <c r="G42" s="33">
        <v>39</v>
      </c>
      <c r="H42" s="33" t="s">
        <v>102</v>
      </c>
      <c r="I42" s="33">
        <v>11</v>
      </c>
      <c r="J42" s="33">
        <v>11</v>
      </c>
      <c r="K42" s="33">
        <v>132</v>
      </c>
      <c r="L42" s="33">
        <v>35</v>
      </c>
      <c r="M42" s="33">
        <v>6</v>
      </c>
      <c r="N42" s="33" t="s">
        <v>102</v>
      </c>
      <c r="O42" s="33" t="s">
        <v>102</v>
      </c>
      <c r="P42" s="34">
        <v>2</v>
      </c>
      <c r="Q42" s="9"/>
      <c r="R42" s="9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</row>
    <row r="43" ht="39" customHeight="1" spans="1:72">
      <c r="A43" s="46"/>
      <c r="B43" s="36" t="s">
        <v>182</v>
      </c>
      <c r="C43" s="37">
        <v>6</v>
      </c>
      <c r="D43" s="38" t="s">
        <v>102</v>
      </c>
      <c r="E43" s="38" t="s">
        <v>102</v>
      </c>
      <c r="F43" s="38">
        <v>1</v>
      </c>
      <c r="G43" s="38">
        <v>1</v>
      </c>
      <c r="H43" s="38" t="s">
        <v>102</v>
      </c>
      <c r="I43" s="38" t="s">
        <v>102</v>
      </c>
      <c r="J43" s="38" t="s">
        <v>102</v>
      </c>
      <c r="K43" s="38">
        <v>4</v>
      </c>
      <c r="L43" s="38" t="s">
        <v>102</v>
      </c>
      <c r="M43" s="38" t="s">
        <v>102</v>
      </c>
      <c r="N43" s="38" t="s">
        <v>102</v>
      </c>
      <c r="O43" s="38" t="s">
        <v>102</v>
      </c>
      <c r="P43" s="39" t="s">
        <v>102</v>
      </c>
      <c r="Q43" s="9"/>
      <c r="R43" s="9"/>
    </row>
    <row r="44" s="4" customFormat="1" ht="39" customHeight="1" spans="1:72">
      <c r="A44" s="47"/>
      <c r="B44" s="41" t="s">
        <v>183</v>
      </c>
      <c r="C44" s="42">
        <v>279</v>
      </c>
      <c r="D44" s="43">
        <v>3</v>
      </c>
      <c r="E44" s="43">
        <v>18</v>
      </c>
      <c r="F44" s="43">
        <v>27</v>
      </c>
      <c r="G44" s="43">
        <v>38</v>
      </c>
      <c r="H44" s="43" t="s">
        <v>102</v>
      </c>
      <c r="I44" s="43">
        <v>11</v>
      </c>
      <c r="J44" s="43">
        <v>11</v>
      </c>
      <c r="K44" s="43">
        <v>128</v>
      </c>
      <c r="L44" s="43">
        <v>35</v>
      </c>
      <c r="M44" s="43">
        <v>6</v>
      </c>
      <c r="N44" s="43" t="s">
        <v>102</v>
      </c>
      <c r="O44" s="43" t="s">
        <v>102</v>
      </c>
      <c r="P44" s="44">
        <v>2</v>
      </c>
      <c r="Q44" s="9"/>
      <c r="R44" s="9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="3" customFormat="1" ht="39" customHeight="1" spans="1:72">
      <c r="A45" s="45" t="s">
        <v>262</v>
      </c>
      <c r="B45" s="31" t="s">
        <v>181</v>
      </c>
      <c r="C45" s="37">
        <v>321</v>
      </c>
      <c r="D45" s="38">
        <v>8</v>
      </c>
      <c r="E45" s="38">
        <v>22</v>
      </c>
      <c r="F45" s="38">
        <v>30</v>
      </c>
      <c r="G45" s="38">
        <v>60</v>
      </c>
      <c r="H45" s="38">
        <v>3</v>
      </c>
      <c r="I45" s="38">
        <v>9</v>
      </c>
      <c r="J45" s="38">
        <v>12</v>
      </c>
      <c r="K45" s="38">
        <v>116</v>
      </c>
      <c r="L45" s="38">
        <v>43</v>
      </c>
      <c r="M45" s="38">
        <v>17</v>
      </c>
      <c r="N45" s="38" t="s">
        <v>102</v>
      </c>
      <c r="O45" s="38" t="s">
        <v>102</v>
      </c>
      <c r="P45" s="39">
        <v>1</v>
      </c>
      <c r="Q45" s="9"/>
      <c r="R45" s="9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</row>
    <row r="46" s="5" customFormat="1" ht="39" customHeight="1" spans="1:72">
      <c r="A46" s="46"/>
      <c r="B46" s="36" t="s">
        <v>182</v>
      </c>
      <c r="C46" s="37">
        <v>321</v>
      </c>
      <c r="D46" s="38">
        <v>8</v>
      </c>
      <c r="E46" s="38">
        <v>22</v>
      </c>
      <c r="F46" s="38">
        <v>30</v>
      </c>
      <c r="G46" s="38">
        <v>60</v>
      </c>
      <c r="H46" s="38">
        <v>3</v>
      </c>
      <c r="I46" s="38">
        <v>9</v>
      </c>
      <c r="J46" s="38">
        <v>12</v>
      </c>
      <c r="K46" s="38">
        <v>116</v>
      </c>
      <c r="L46" s="38">
        <v>43</v>
      </c>
      <c r="M46" s="38">
        <v>17</v>
      </c>
      <c r="N46" s="38" t="s">
        <v>102</v>
      </c>
      <c r="O46" s="38" t="s">
        <v>102</v>
      </c>
      <c r="P46" s="39">
        <v>1</v>
      </c>
      <c r="Q46" s="9"/>
      <c r="R46" s="9"/>
    </row>
    <row r="47" s="3" customFormat="1" ht="39" customHeight="1" spans="1:72">
      <c r="A47" s="45" t="s">
        <v>283</v>
      </c>
      <c r="B47" s="31" t="s">
        <v>181</v>
      </c>
      <c r="C47" s="32">
        <v>28</v>
      </c>
      <c r="D47" s="33" t="s">
        <v>102</v>
      </c>
      <c r="E47" s="33">
        <v>4</v>
      </c>
      <c r="F47" s="33">
        <v>1</v>
      </c>
      <c r="G47" s="33">
        <v>5</v>
      </c>
      <c r="H47" s="33" t="s">
        <v>102</v>
      </c>
      <c r="I47" s="33">
        <v>3</v>
      </c>
      <c r="J47" s="33">
        <v>2</v>
      </c>
      <c r="K47" s="33">
        <v>12</v>
      </c>
      <c r="L47" s="33">
        <v>1</v>
      </c>
      <c r="M47" s="33" t="s">
        <v>102</v>
      </c>
      <c r="N47" s="33" t="s">
        <v>102</v>
      </c>
      <c r="O47" s="33" t="s">
        <v>102</v>
      </c>
      <c r="P47" s="34" t="s">
        <v>102</v>
      </c>
      <c r="Q47" s="9"/>
      <c r="R47" s="9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</row>
    <row r="48" ht="39" customHeight="1" spans="1:72">
      <c r="A48" s="46"/>
      <c r="B48" s="36" t="s">
        <v>182</v>
      </c>
      <c r="C48" s="37">
        <v>14</v>
      </c>
      <c r="D48" s="38" t="s">
        <v>102</v>
      </c>
      <c r="E48" s="38">
        <v>1</v>
      </c>
      <c r="F48" s="38">
        <v>1</v>
      </c>
      <c r="G48" s="38">
        <v>3</v>
      </c>
      <c r="H48" s="38" t="s">
        <v>102</v>
      </c>
      <c r="I48" s="38">
        <v>2</v>
      </c>
      <c r="J48" s="38">
        <v>1</v>
      </c>
      <c r="K48" s="38">
        <v>6</v>
      </c>
      <c r="L48" s="38" t="s">
        <v>102</v>
      </c>
      <c r="M48" s="38" t="s">
        <v>102</v>
      </c>
      <c r="N48" s="38" t="s">
        <v>102</v>
      </c>
      <c r="O48" s="38" t="s">
        <v>102</v>
      </c>
      <c r="P48" s="39" t="s">
        <v>102</v>
      </c>
      <c r="Q48" s="9"/>
      <c r="R48" s="9"/>
    </row>
    <row r="49" s="4" customFormat="1" ht="39" customHeight="1" spans="1:72">
      <c r="A49" s="47"/>
      <c r="B49" s="41" t="s">
        <v>183</v>
      </c>
      <c r="C49" s="42">
        <v>14</v>
      </c>
      <c r="D49" s="43" t="s">
        <v>102</v>
      </c>
      <c r="E49" s="43">
        <v>3</v>
      </c>
      <c r="F49" s="43" t="s">
        <v>102</v>
      </c>
      <c r="G49" s="43">
        <v>2</v>
      </c>
      <c r="H49" s="43" t="s">
        <v>102</v>
      </c>
      <c r="I49" s="43">
        <v>1</v>
      </c>
      <c r="J49" s="43">
        <v>1</v>
      </c>
      <c r="K49" s="43">
        <v>6</v>
      </c>
      <c r="L49" s="43">
        <v>1</v>
      </c>
      <c r="M49" s="43" t="s">
        <v>102</v>
      </c>
      <c r="N49" s="43" t="s">
        <v>102</v>
      </c>
      <c r="O49" s="43" t="s">
        <v>102</v>
      </c>
      <c r="P49" s="44" t="s">
        <v>102</v>
      </c>
      <c r="Q49" s="9"/>
      <c r="R49" s="9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</row>
    <row r="50" s="3" customFormat="1" ht="39" customHeight="1" spans="1:72">
      <c r="A50" s="30" t="s">
        <v>284</v>
      </c>
      <c r="B50" s="31" t="s">
        <v>181</v>
      </c>
      <c r="C50" s="37">
        <v>69</v>
      </c>
      <c r="D50" s="38">
        <v>3</v>
      </c>
      <c r="E50" s="38">
        <v>5</v>
      </c>
      <c r="F50" s="38">
        <v>4</v>
      </c>
      <c r="G50" s="38">
        <v>9</v>
      </c>
      <c r="H50" s="33" t="s">
        <v>102</v>
      </c>
      <c r="I50" s="38">
        <v>3</v>
      </c>
      <c r="J50" s="38">
        <v>5</v>
      </c>
      <c r="K50" s="38">
        <v>24</v>
      </c>
      <c r="L50" s="38">
        <v>10</v>
      </c>
      <c r="M50" s="38">
        <v>6</v>
      </c>
      <c r="N50" s="33" t="s">
        <v>102</v>
      </c>
      <c r="O50" s="33" t="s">
        <v>102</v>
      </c>
      <c r="P50" s="34" t="s">
        <v>102</v>
      </c>
      <c r="Q50" s="9"/>
      <c r="R50" s="9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</row>
    <row r="51" ht="39" customHeight="1" spans="1:72">
      <c r="A51" s="35"/>
      <c r="B51" s="36" t="s">
        <v>182</v>
      </c>
      <c r="C51" s="37">
        <v>31</v>
      </c>
      <c r="D51" s="38">
        <v>2</v>
      </c>
      <c r="E51" s="38">
        <v>3</v>
      </c>
      <c r="F51" s="38">
        <v>1</v>
      </c>
      <c r="G51" s="38">
        <v>4</v>
      </c>
      <c r="H51" s="38" t="s">
        <v>102</v>
      </c>
      <c r="I51" s="38" t="s">
        <v>102</v>
      </c>
      <c r="J51" s="38">
        <v>1</v>
      </c>
      <c r="K51" s="38">
        <v>12</v>
      </c>
      <c r="L51" s="38">
        <v>4</v>
      </c>
      <c r="M51" s="38">
        <v>4</v>
      </c>
      <c r="N51" s="38" t="s">
        <v>102</v>
      </c>
      <c r="O51" s="38" t="s">
        <v>102</v>
      </c>
      <c r="P51" s="39" t="s">
        <v>102</v>
      </c>
      <c r="Q51" s="9"/>
      <c r="R51" s="9"/>
    </row>
    <row r="52" s="4" customFormat="1" ht="39" customHeight="1" spans="1:72">
      <c r="A52" s="40"/>
      <c r="B52" s="41" t="s">
        <v>183</v>
      </c>
      <c r="C52" s="37">
        <v>38</v>
      </c>
      <c r="D52" s="38">
        <v>1</v>
      </c>
      <c r="E52" s="38">
        <v>2</v>
      </c>
      <c r="F52" s="38">
        <v>3</v>
      </c>
      <c r="G52" s="38">
        <v>5</v>
      </c>
      <c r="H52" s="43" t="s">
        <v>102</v>
      </c>
      <c r="I52" s="38">
        <v>3</v>
      </c>
      <c r="J52" s="38">
        <v>4</v>
      </c>
      <c r="K52" s="38">
        <v>12</v>
      </c>
      <c r="L52" s="38">
        <v>6</v>
      </c>
      <c r="M52" s="38">
        <v>2</v>
      </c>
      <c r="N52" s="43" t="s">
        <v>102</v>
      </c>
      <c r="O52" s="43" t="s">
        <v>102</v>
      </c>
      <c r="P52" s="44" t="s">
        <v>102</v>
      </c>
      <c r="Q52" s="9"/>
      <c r="R52" s="9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="3" customFormat="1" ht="39" customHeight="1" spans="1:72">
      <c r="A53" s="45" t="s">
        <v>225</v>
      </c>
      <c r="B53" s="31" t="s">
        <v>181</v>
      </c>
      <c r="C53" s="32">
        <v>150</v>
      </c>
      <c r="D53" s="33">
        <v>7</v>
      </c>
      <c r="E53" s="33">
        <v>8</v>
      </c>
      <c r="F53" s="33">
        <v>11</v>
      </c>
      <c r="G53" s="33">
        <v>19</v>
      </c>
      <c r="H53" s="33">
        <v>1</v>
      </c>
      <c r="I53" s="33">
        <v>6</v>
      </c>
      <c r="J53" s="33">
        <v>2</v>
      </c>
      <c r="K53" s="33">
        <v>54</v>
      </c>
      <c r="L53" s="33">
        <v>27</v>
      </c>
      <c r="M53" s="33">
        <v>6</v>
      </c>
      <c r="N53" s="33" t="s">
        <v>102</v>
      </c>
      <c r="O53" s="33" t="s">
        <v>102</v>
      </c>
      <c r="P53" s="34">
        <v>9</v>
      </c>
      <c r="Q53" s="9"/>
      <c r="R53" s="9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</row>
    <row r="54" ht="39" customHeight="1" spans="1:72">
      <c r="A54" s="46"/>
      <c r="B54" s="36" t="s">
        <v>182</v>
      </c>
      <c r="C54" s="37">
        <v>78</v>
      </c>
      <c r="D54" s="38">
        <v>4</v>
      </c>
      <c r="E54" s="38">
        <v>4</v>
      </c>
      <c r="F54" s="38">
        <v>7</v>
      </c>
      <c r="G54" s="38">
        <v>10</v>
      </c>
      <c r="H54" s="38" t="s">
        <v>102</v>
      </c>
      <c r="I54" s="38">
        <v>4</v>
      </c>
      <c r="J54" s="38" t="s">
        <v>102</v>
      </c>
      <c r="K54" s="38">
        <v>35</v>
      </c>
      <c r="L54" s="38">
        <v>9</v>
      </c>
      <c r="M54" s="38">
        <v>1</v>
      </c>
      <c r="N54" s="38" t="s">
        <v>102</v>
      </c>
      <c r="O54" s="38" t="s">
        <v>102</v>
      </c>
      <c r="P54" s="39">
        <v>4</v>
      </c>
      <c r="Q54" s="9"/>
      <c r="R54" s="9"/>
    </row>
    <row r="55" s="4" customFormat="1" ht="39" customHeight="1" spans="1:72">
      <c r="A55" s="47"/>
      <c r="B55" s="41" t="s">
        <v>183</v>
      </c>
      <c r="C55" s="42">
        <v>72</v>
      </c>
      <c r="D55" s="43">
        <v>3</v>
      </c>
      <c r="E55" s="43">
        <v>4</v>
      </c>
      <c r="F55" s="43">
        <v>4</v>
      </c>
      <c r="G55" s="43">
        <v>9</v>
      </c>
      <c r="H55" s="43">
        <v>1</v>
      </c>
      <c r="I55" s="43">
        <v>2</v>
      </c>
      <c r="J55" s="43">
        <v>2</v>
      </c>
      <c r="K55" s="43">
        <v>19</v>
      </c>
      <c r="L55" s="43">
        <v>18</v>
      </c>
      <c r="M55" s="43">
        <v>5</v>
      </c>
      <c r="N55" s="43" t="s">
        <v>102</v>
      </c>
      <c r="O55" s="43" t="s">
        <v>102</v>
      </c>
      <c r="P55" s="44">
        <v>5</v>
      </c>
      <c r="Q55" s="9"/>
      <c r="R55" s="9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="3" customFormat="1" ht="39" customHeight="1" spans="1:72">
      <c r="A56" s="45" t="s">
        <v>228</v>
      </c>
      <c r="B56" s="31" t="s">
        <v>181</v>
      </c>
      <c r="C56" s="37">
        <v>85</v>
      </c>
      <c r="D56" s="38">
        <v>3</v>
      </c>
      <c r="E56" s="38">
        <v>5</v>
      </c>
      <c r="F56" s="38">
        <v>5</v>
      </c>
      <c r="G56" s="38">
        <v>10</v>
      </c>
      <c r="H56" s="38">
        <v>1</v>
      </c>
      <c r="I56" s="38">
        <v>6</v>
      </c>
      <c r="J56" s="38" t="s">
        <v>102</v>
      </c>
      <c r="K56" s="38">
        <v>37</v>
      </c>
      <c r="L56" s="38">
        <v>13</v>
      </c>
      <c r="M56" s="38">
        <v>5</v>
      </c>
      <c r="N56" s="33" t="s">
        <v>102</v>
      </c>
      <c r="O56" s="33" t="s">
        <v>102</v>
      </c>
      <c r="P56" s="34" t="s">
        <v>102</v>
      </c>
      <c r="Q56" s="9"/>
      <c r="R56" s="9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</row>
    <row r="57" ht="39" customHeight="1" spans="1:72">
      <c r="A57" s="46"/>
      <c r="B57" s="36" t="s">
        <v>182</v>
      </c>
      <c r="C57" s="37">
        <v>48</v>
      </c>
      <c r="D57" s="38">
        <v>3</v>
      </c>
      <c r="E57" s="38">
        <v>3</v>
      </c>
      <c r="F57" s="38">
        <v>2</v>
      </c>
      <c r="G57" s="38">
        <v>6</v>
      </c>
      <c r="H57" s="38">
        <v>1</v>
      </c>
      <c r="I57" s="38">
        <v>3</v>
      </c>
      <c r="J57" s="38" t="s">
        <v>102</v>
      </c>
      <c r="K57" s="38">
        <v>18</v>
      </c>
      <c r="L57" s="38">
        <v>9</v>
      </c>
      <c r="M57" s="38">
        <v>3</v>
      </c>
      <c r="N57" s="38" t="s">
        <v>102</v>
      </c>
      <c r="O57" s="38" t="s">
        <v>102</v>
      </c>
      <c r="P57" s="39" t="s">
        <v>102</v>
      </c>
      <c r="Q57" s="9"/>
      <c r="R57" s="9"/>
    </row>
    <row r="58" s="4" customFormat="1" ht="39" customHeight="1" spans="1:72">
      <c r="A58" s="47"/>
      <c r="B58" s="41" t="s">
        <v>183</v>
      </c>
      <c r="C58" s="37">
        <v>37</v>
      </c>
      <c r="D58" s="38" t="s">
        <v>102</v>
      </c>
      <c r="E58" s="38">
        <v>2</v>
      </c>
      <c r="F58" s="38">
        <v>3</v>
      </c>
      <c r="G58" s="38">
        <v>4</v>
      </c>
      <c r="H58" s="38" t="s">
        <v>102</v>
      </c>
      <c r="I58" s="38">
        <v>3</v>
      </c>
      <c r="J58" s="38" t="s">
        <v>102</v>
      </c>
      <c r="K58" s="38">
        <v>19</v>
      </c>
      <c r="L58" s="38">
        <v>4</v>
      </c>
      <c r="M58" s="38">
        <v>2</v>
      </c>
      <c r="N58" s="43" t="s">
        <v>102</v>
      </c>
      <c r="O58" s="43" t="s">
        <v>102</v>
      </c>
      <c r="P58" s="44" t="s">
        <v>102</v>
      </c>
      <c r="Q58" s="9"/>
      <c r="R58" s="9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="3" customFormat="1" ht="39" customHeight="1" spans="1:72">
      <c r="A59" s="49" t="s">
        <v>267</v>
      </c>
      <c r="B59" s="31" t="s">
        <v>181</v>
      </c>
      <c r="C59" s="32">
        <v>29</v>
      </c>
      <c r="D59" s="33" t="s">
        <v>102</v>
      </c>
      <c r="E59" s="33">
        <v>3</v>
      </c>
      <c r="F59" s="33">
        <v>2</v>
      </c>
      <c r="G59" s="33">
        <v>2</v>
      </c>
      <c r="H59" s="33">
        <v>1</v>
      </c>
      <c r="I59" s="33">
        <v>2</v>
      </c>
      <c r="J59" s="33">
        <v>2</v>
      </c>
      <c r="K59" s="33">
        <v>9</v>
      </c>
      <c r="L59" s="33">
        <v>7</v>
      </c>
      <c r="M59" s="33">
        <v>1</v>
      </c>
      <c r="N59" s="33" t="s">
        <v>102</v>
      </c>
      <c r="O59" s="33" t="s">
        <v>102</v>
      </c>
      <c r="P59" s="34" t="s">
        <v>102</v>
      </c>
      <c r="Q59" s="9"/>
      <c r="R59" s="9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</row>
    <row r="60" ht="39" customHeight="1" spans="1:72">
      <c r="A60" s="50"/>
      <c r="B60" s="36" t="s">
        <v>182</v>
      </c>
      <c r="C60" s="37">
        <v>18</v>
      </c>
      <c r="D60" s="38" t="s">
        <v>102</v>
      </c>
      <c r="E60" s="38">
        <v>2</v>
      </c>
      <c r="F60" s="38">
        <v>1</v>
      </c>
      <c r="G60" s="38">
        <v>1</v>
      </c>
      <c r="H60" s="38">
        <v>1</v>
      </c>
      <c r="I60" s="38">
        <v>1</v>
      </c>
      <c r="J60" s="38" t="s">
        <v>102</v>
      </c>
      <c r="K60" s="38">
        <v>7</v>
      </c>
      <c r="L60" s="38">
        <v>4</v>
      </c>
      <c r="M60" s="38">
        <v>1</v>
      </c>
      <c r="N60" s="38" t="s">
        <v>102</v>
      </c>
      <c r="O60" s="38" t="s">
        <v>102</v>
      </c>
      <c r="P60" s="39" t="s">
        <v>102</v>
      </c>
      <c r="Q60" s="9"/>
      <c r="R60" s="9"/>
    </row>
    <row r="61" s="4" customFormat="1" ht="39" customHeight="1" spans="1:72">
      <c r="A61" s="51"/>
      <c r="B61" s="41" t="s">
        <v>183</v>
      </c>
      <c r="C61" s="42">
        <v>11</v>
      </c>
      <c r="D61" s="43" t="s">
        <v>102</v>
      </c>
      <c r="E61" s="43">
        <v>1</v>
      </c>
      <c r="F61" s="43">
        <v>1</v>
      </c>
      <c r="G61" s="43">
        <v>1</v>
      </c>
      <c r="H61" s="43" t="s">
        <v>102</v>
      </c>
      <c r="I61" s="43">
        <v>1</v>
      </c>
      <c r="J61" s="43">
        <v>2</v>
      </c>
      <c r="K61" s="43">
        <v>2</v>
      </c>
      <c r="L61" s="43">
        <v>3</v>
      </c>
      <c r="M61" s="43" t="s">
        <v>102</v>
      </c>
      <c r="N61" s="43" t="s">
        <v>102</v>
      </c>
      <c r="O61" s="43" t="s">
        <v>102</v>
      </c>
      <c r="P61" s="44" t="s">
        <v>102</v>
      </c>
      <c r="Q61" s="9"/>
      <c r="R61" s="9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="3" customFormat="1" ht="39" customHeight="1" spans="1:72">
      <c r="A62" s="30" t="s">
        <v>285</v>
      </c>
      <c r="B62" s="31" t="s">
        <v>181</v>
      </c>
      <c r="C62" s="32">
        <v>63</v>
      </c>
      <c r="D62" s="33">
        <v>1</v>
      </c>
      <c r="E62" s="33" t="s">
        <v>102</v>
      </c>
      <c r="F62" s="33">
        <v>2</v>
      </c>
      <c r="G62" s="33">
        <v>9</v>
      </c>
      <c r="H62" s="33" t="s">
        <v>102</v>
      </c>
      <c r="I62" s="33">
        <v>2</v>
      </c>
      <c r="J62" s="33">
        <v>2</v>
      </c>
      <c r="K62" s="33">
        <v>38</v>
      </c>
      <c r="L62" s="33">
        <v>9</v>
      </c>
      <c r="M62" s="33" t="s">
        <v>102</v>
      </c>
      <c r="N62" s="33" t="s">
        <v>102</v>
      </c>
      <c r="O62" s="33" t="s">
        <v>102</v>
      </c>
      <c r="P62" s="34" t="s">
        <v>102</v>
      </c>
      <c r="Q62" s="9"/>
      <c r="R62" s="9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</row>
    <row r="63" ht="39" customHeight="1" spans="1:72">
      <c r="A63" s="35"/>
      <c r="B63" s="36" t="s">
        <v>182</v>
      </c>
      <c r="C63" s="37">
        <v>36</v>
      </c>
      <c r="D63" s="38">
        <v>1</v>
      </c>
      <c r="E63" s="38" t="s">
        <v>102</v>
      </c>
      <c r="F63" s="38">
        <v>1</v>
      </c>
      <c r="G63" s="38">
        <v>6</v>
      </c>
      <c r="H63" s="38" t="s">
        <v>102</v>
      </c>
      <c r="I63" s="38">
        <v>1</v>
      </c>
      <c r="J63" s="38">
        <v>1</v>
      </c>
      <c r="K63" s="38">
        <v>21</v>
      </c>
      <c r="L63" s="38">
        <v>5</v>
      </c>
      <c r="M63" s="38" t="s">
        <v>102</v>
      </c>
      <c r="N63" s="38" t="s">
        <v>102</v>
      </c>
      <c r="O63" s="38" t="s">
        <v>102</v>
      </c>
      <c r="P63" s="39" t="s">
        <v>102</v>
      </c>
      <c r="Q63" s="9"/>
      <c r="R63" s="9"/>
    </row>
    <row r="64" s="4" customFormat="1" ht="39" customHeight="1" spans="1:72">
      <c r="A64" s="40"/>
      <c r="B64" s="41" t="s">
        <v>183</v>
      </c>
      <c r="C64" s="42">
        <v>27</v>
      </c>
      <c r="D64" s="43" t="s">
        <v>102</v>
      </c>
      <c r="E64" s="43" t="s">
        <v>102</v>
      </c>
      <c r="F64" s="43">
        <v>1</v>
      </c>
      <c r="G64" s="43">
        <v>3</v>
      </c>
      <c r="H64" s="43" t="s">
        <v>102</v>
      </c>
      <c r="I64" s="43">
        <v>1</v>
      </c>
      <c r="J64" s="43">
        <v>1</v>
      </c>
      <c r="K64" s="43">
        <v>17</v>
      </c>
      <c r="L64" s="43">
        <v>4</v>
      </c>
      <c r="M64" s="43" t="s">
        <v>102</v>
      </c>
      <c r="N64" s="43" t="s">
        <v>102</v>
      </c>
      <c r="O64" s="43" t="s">
        <v>102</v>
      </c>
      <c r="P64" s="44" t="s">
        <v>102</v>
      </c>
      <c r="Q64" s="9"/>
      <c r="R64" s="9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="5" customFormat="1" ht="39" customHeight="1" spans="1:18">
      <c r="A65" s="46" t="s">
        <v>150</v>
      </c>
      <c r="B65" s="36" t="s">
        <v>181</v>
      </c>
      <c r="C65" s="32">
        <v>592</v>
      </c>
      <c r="D65" s="33">
        <v>19</v>
      </c>
      <c r="E65" s="33">
        <v>37</v>
      </c>
      <c r="F65" s="33">
        <v>27</v>
      </c>
      <c r="G65" s="33">
        <v>90</v>
      </c>
      <c r="H65" s="33">
        <v>8</v>
      </c>
      <c r="I65" s="33">
        <v>31</v>
      </c>
      <c r="J65" s="33">
        <v>12</v>
      </c>
      <c r="K65" s="33">
        <v>237</v>
      </c>
      <c r="L65" s="33">
        <v>84</v>
      </c>
      <c r="M65" s="33">
        <v>33</v>
      </c>
      <c r="N65" s="52" t="s">
        <v>102</v>
      </c>
      <c r="O65" s="33">
        <v>5</v>
      </c>
      <c r="P65" s="34">
        <v>9</v>
      </c>
      <c r="Q65" s="9"/>
      <c r="R65" s="9"/>
    </row>
    <row r="66" ht="39" customHeight="1" spans="1:18">
      <c r="A66" s="46"/>
      <c r="B66" s="36" t="s">
        <v>182</v>
      </c>
      <c r="C66" s="37">
        <v>320</v>
      </c>
      <c r="D66" s="38">
        <v>9</v>
      </c>
      <c r="E66" s="38">
        <v>22</v>
      </c>
      <c r="F66" s="38">
        <v>15</v>
      </c>
      <c r="G66" s="38">
        <v>45</v>
      </c>
      <c r="H66" s="38">
        <v>6</v>
      </c>
      <c r="I66" s="38">
        <v>16</v>
      </c>
      <c r="J66" s="38">
        <v>6</v>
      </c>
      <c r="K66" s="38">
        <v>133</v>
      </c>
      <c r="L66" s="38">
        <v>44</v>
      </c>
      <c r="M66" s="38">
        <v>17</v>
      </c>
      <c r="N66" s="38" t="s">
        <v>102</v>
      </c>
      <c r="O66" s="38">
        <v>2</v>
      </c>
      <c r="P66" s="39">
        <v>5</v>
      </c>
      <c r="Q66" s="9"/>
      <c r="R66" s="9"/>
    </row>
    <row r="67" ht="39" customHeight="1" spans="1:18">
      <c r="A67" s="53"/>
      <c r="B67" s="54" t="s">
        <v>183</v>
      </c>
      <c r="C67" s="55">
        <v>272</v>
      </c>
      <c r="D67" s="56">
        <v>10</v>
      </c>
      <c r="E67" s="56">
        <v>15</v>
      </c>
      <c r="F67" s="56">
        <v>12</v>
      </c>
      <c r="G67" s="56">
        <v>45</v>
      </c>
      <c r="H67" s="56">
        <v>2</v>
      </c>
      <c r="I67" s="56">
        <v>15</v>
      </c>
      <c r="J67" s="56">
        <v>6</v>
      </c>
      <c r="K67" s="56">
        <v>104</v>
      </c>
      <c r="L67" s="56">
        <v>40</v>
      </c>
      <c r="M67" s="56">
        <v>16</v>
      </c>
      <c r="N67" s="56" t="s">
        <v>102</v>
      </c>
      <c r="O67" s="56">
        <v>3</v>
      </c>
      <c r="P67" s="57">
        <v>4</v>
      </c>
      <c r="Q67" s="9"/>
      <c r="R67" s="9"/>
    </row>
    <row r="68" ht="33" customHeight="1" spans="1:18">
      <c r="A68" s="58" t="s">
        <v>238</v>
      </c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ht="36.75" customHeight="1" spans="1:18">
      <c r="A69" s="59" t="s">
        <v>81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</sheetData>
  <mergeCells count="33">
    <mergeCell ref="A1:P1"/>
    <mergeCell ref="A2:R2"/>
    <mergeCell ref="D3:P3"/>
    <mergeCell ref="A36:P36"/>
    <mergeCell ref="A37:R37"/>
    <mergeCell ref="D38:P38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8:A39"/>
    <mergeCell ref="A40:A41"/>
    <mergeCell ref="A42:A44"/>
    <mergeCell ref="A45:A46"/>
    <mergeCell ref="A47:A49"/>
    <mergeCell ref="A50:A52"/>
    <mergeCell ref="A53:A55"/>
    <mergeCell ref="A56:A58"/>
    <mergeCell ref="A59:A61"/>
    <mergeCell ref="A62:A64"/>
    <mergeCell ref="A65:A67"/>
    <mergeCell ref="B3:B4"/>
    <mergeCell ref="B38:B39"/>
    <mergeCell ref="C3:C4"/>
    <mergeCell ref="C38:C39"/>
  </mergeCells>
  <pageMargins left="0.708661417322835" right="0.708661417322835" top="0.748031496062992" bottom="0.748031496062992" header="0.31496062992126" footer="0.31496062992126"/>
  <pageSetup paperSize="1" scale="34" orientation="landscape"/>
  <headerFooter>
    <oddFooter>&amp;C11</oddFooter>
  </headerFooter>
  <rowBreaks count="1" manualBreakCount="1">
    <brk id="35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C1 2021 RNCP</vt:lpstr>
      <vt:lpstr>C2 2021 RNCP</vt:lpstr>
      <vt:lpstr>C3 2021 RNCP</vt:lpstr>
      <vt:lpstr>C4 2021 RNCP</vt:lpstr>
      <vt:lpstr>C4.1 2021 RNCP</vt:lpstr>
      <vt:lpstr>C5 2021 RNCP</vt:lpstr>
      <vt:lpstr>C5.1. 2021 RNCP</vt:lpstr>
      <vt:lpstr>C5.2 2021 RNCP</vt:lpstr>
      <vt:lpstr>C6 2021 RNCP</vt:lpstr>
      <vt:lpstr>C7 2021 </vt:lpstr>
      <vt:lpstr>C7.1 2021 RNCP</vt:lpstr>
      <vt:lpstr>C8 2021 RNCP</vt:lpstr>
      <vt:lpstr>C9 2021 RNCP </vt:lpstr>
      <vt:lpstr>C10 2021 RNCP</vt:lpstr>
      <vt:lpstr>C10.1 2021 RNCP</vt:lpstr>
      <vt:lpstr>C11 2021 RNCP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Maskil Liliana Solís</dc:creator>
  <cp:lastModifiedBy>mlsolis</cp:lastModifiedBy>
  <dcterms:created xsi:type="dcterms:W3CDTF">2017-12-05T14:48:00Z</dcterms:created>
  <cp:lastPrinted>2026-07-31T16:22:00Z</cp:lastPrinted>
  <dcterms:modified xsi:type="dcterms:W3CDTF">2026-07-31T20:16:28Z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A84AB3ADADB64245B10DA0299E5A141B_12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