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236A2BAA-573A-44DA-8358-A9176425B554}" xr6:coauthVersionLast="45" xr6:coauthVersionMax="45" xr10:uidLastSave="{00000000-0000-0000-0000-000000000000}"/>
  <bookViews>
    <workbookView xWindow="-120" yWindow="-120" windowWidth="24240" windowHeight="13740" xr2:uid="{D2A6BB6E-FAC6-43A7-8F09-3791D6380930}"/>
  </bookViews>
  <sheets>
    <sheet name="C6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 localSheetId="0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'C61'!$A$1:$D$22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 localSheetId="0">[4]C39!$A$7:$E$111</definedName>
    <definedName name="m">[5]C39!$A$7:$E$111</definedName>
    <definedName name="mary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1" l="1"/>
  <c r="D20" i="1" s="1"/>
  <c r="C19" i="1"/>
  <c r="D19" i="1" s="1"/>
  <c r="C18" i="1"/>
  <c r="D18" i="1" s="1"/>
  <c r="C17" i="1"/>
  <c r="D17" i="1" s="1"/>
  <c r="D16" i="1"/>
  <c r="C16" i="1"/>
  <c r="C15" i="1"/>
  <c r="D15" i="1" s="1"/>
  <c r="C14" i="1"/>
  <c r="D14" i="1" s="1"/>
  <c r="C13" i="1"/>
  <c r="D13" i="1" s="1"/>
  <c r="C12" i="1"/>
  <c r="D12" i="1" s="1"/>
  <c r="C11" i="1"/>
  <c r="D11" i="1" s="1"/>
  <c r="C10" i="1"/>
  <c r="D10" i="1" s="1"/>
  <c r="C9" i="1"/>
  <c r="D9" i="1" s="1"/>
  <c r="C8" i="1"/>
  <c r="D8" i="1" s="1"/>
  <c r="C7" i="1"/>
  <c r="D7" i="1" s="1"/>
  <c r="C6" i="1"/>
  <c r="D6" i="1" s="1"/>
  <c r="B5" i="1"/>
  <c r="C5" i="1" l="1"/>
  <c r="D5" i="1" s="1"/>
</calcChain>
</file>

<file path=xl/sharedStrings.xml><?xml version="1.0" encoding="utf-8"?>
<sst xmlns="http://schemas.openxmlformats.org/spreadsheetml/2006/main" count="25" uniqueCount="25">
  <si>
    <t xml:space="preserve">Cuadro 61.       PREVALENCIA DE DESNUTRICION  EN MENORES DE 5 AÑOS </t>
  </si>
  <si>
    <t xml:space="preserve">                            EN LAS INSTALACIONES DEL MINISTERIO DE  SALUD:</t>
  </si>
  <si>
    <t xml:space="preserve">     AÑO 2020</t>
  </si>
  <si>
    <t>Región de Salud</t>
  </si>
  <si>
    <t>Desnutridos &lt;  5 años</t>
  </si>
  <si>
    <t>Población &lt; 5 años estimada</t>
  </si>
  <si>
    <t xml:space="preserve"> Prevalencia (%)</t>
  </si>
  <si>
    <t>Total</t>
  </si>
  <si>
    <t>Bocas del Toro……………………</t>
  </si>
  <si>
    <t>Coclé……………………………..</t>
  </si>
  <si>
    <t>Colón……………………………..</t>
  </si>
  <si>
    <t xml:space="preserve">Chiriquí …………………………... </t>
  </si>
  <si>
    <t>Darién……………………………..</t>
  </si>
  <si>
    <t>Herrera…………………………….</t>
  </si>
  <si>
    <t>Los Santos………………………..</t>
  </si>
  <si>
    <t>Panamá Este……………………….</t>
  </si>
  <si>
    <t>Panamá Oeste……………………..</t>
  </si>
  <si>
    <t>Panamá Metropolitana……………..</t>
  </si>
  <si>
    <t>Panamá Norte……………………..</t>
  </si>
  <si>
    <t>San Miguelito ………………......</t>
  </si>
  <si>
    <t>Veraguas…………………………..</t>
  </si>
  <si>
    <t>Comarca Kuna Yala……………….</t>
  </si>
  <si>
    <t>Comarca Ngobe Buglé…………….</t>
  </si>
  <si>
    <t>Fuente Documental: Informes de las Regiones de Salud</t>
  </si>
  <si>
    <t xml:space="preserve">Fuente Institucional:Dirección de Planificación - Departamento de Registros y Estadísticas de Salud- MINSA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</si>
</sst>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2" fillId="0" borderId="1" xfId="1" applyFont="1" applyBorder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/>
    </xf>
    <xf numFmtId="3" fontId="4" fillId="0" borderId="6" xfId="1" applyNumberFormat="1" applyFont="1" applyBorder="1"/>
    <xf numFmtId="164" fontId="4" fillId="0" borderId="7" xfId="1" applyNumberFormat="1" applyFont="1" applyBorder="1"/>
    <xf numFmtId="0" fontId="3" fillId="0" borderId="8" xfId="1" applyFont="1" applyBorder="1"/>
    <xf numFmtId="3" fontId="3" fillId="0" borderId="9" xfId="1" applyNumberFormat="1" applyFont="1" applyBorder="1"/>
    <xf numFmtId="164" fontId="3" fillId="0" borderId="10" xfId="1" applyNumberFormat="1" applyFont="1" applyBorder="1"/>
    <xf numFmtId="3" fontId="3" fillId="0" borderId="9" xfId="1" applyNumberFormat="1" applyFont="1" applyBorder="1" applyAlignment="1">
      <alignment horizontal="right"/>
    </xf>
    <xf numFmtId="0" fontId="3" fillId="0" borderId="8" xfId="1" applyFont="1" applyBorder="1" applyAlignment="1">
      <alignment horizontal="left" wrapText="1"/>
    </xf>
    <xf numFmtId="0" fontId="3" fillId="0" borderId="11" xfId="1" applyFont="1" applyBorder="1"/>
    <xf numFmtId="3" fontId="3" fillId="0" borderId="12" xfId="1" applyNumberFormat="1" applyFont="1" applyBorder="1" applyAlignment="1">
      <alignment horizontal="right"/>
    </xf>
    <xf numFmtId="164" fontId="3" fillId="0" borderId="13" xfId="1" applyNumberFormat="1" applyFont="1" applyBorder="1"/>
    <xf numFmtId="0" fontId="5" fillId="0" borderId="0" xfId="1" applyFont="1"/>
    <xf numFmtId="0" fontId="1" fillId="0" borderId="0" xfId="1" applyAlignment="1">
      <alignment horizontal="right"/>
    </xf>
    <xf numFmtId="164" fontId="1" fillId="0" borderId="0" xfId="1" applyNumberFormat="1"/>
  </cellXfs>
  <cellStyles count="2">
    <cellStyle name="Normal" xfId="0" builtinId="0"/>
    <cellStyle name="Normal 4 2 2" xfId="1" xr:uid="{AAEB4FCA-A42D-406F-A722-CDD6FD9422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27BBE-532C-41E8-865A-D1D069BB5649}">
  <dimension ref="A1:D22"/>
  <sheetViews>
    <sheetView tabSelected="1" zoomScale="110" zoomScaleNormal="110" zoomScaleSheetLayoutView="100" workbookViewId="0">
      <selection activeCell="C14" sqref="C14"/>
    </sheetView>
  </sheetViews>
  <sheetFormatPr baseColWidth="10" defaultRowHeight="12.75" x14ac:dyDescent="0.2"/>
  <cols>
    <col min="1" max="1" width="32.85546875" style="2" customWidth="1"/>
    <col min="2" max="2" width="13.5703125" style="2" customWidth="1"/>
    <col min="3" max="3" width="17.85546875" style="2" customWidth="1"/>
    <col min="4" max="4" width="17.7109375" style="2" customWidth="1"/>
    <col min="5" max="16384" width="11.42578125" style="2"/>
  </cols>
  <sheetData>
    <row r="1" spans="1:4" ht="15" x14ac:dyDescent="0.25">
      <c r="A1" s="1" t="s">
        <v>0</v>
      </c>
      <c r="B1" s="1"/>
      <c r="C1" s="1"/>
      <c r="D1" s="1"/>
    </row>
    <row r="2" spans="1:4" ht="15" x14ac:dyDescent="0.25">
      <c r="A2" s="1" t="s">
        <v>1</v>
      </c>
      <c r="B2" s="1"/>
      <c r="C2" s="1"/>
      <c r="D2" s="1"/>
    </row>
    <row r="3" spans="1:4" ht="15" customHeight="1" thickBot="1" x14ac:dyDescent="0.3">
      <c r="A3" s="3" t="s">
        <v>2</v>
      </c>
      <c r="B3" s="3"/>
      <c r="C3" s="3"/>
      <c r="D3" s="3"/>
    </row>
    <row r="4" spans="1:4" ht="46.5" customHeight="1" x14ac:dyDescent="0.2">
      <c r="A4" s="4" t="s">
        <v>3</v>
      </c>
      <c r="B4" s="5" t="s">
        <v>4</v>
      </c>
      <c r="C4" s="5" t="s">
        <v>5</v>
      </c>
      <c r="D4" s="6" t="s">
        <v>6</v>
      </c>
    </row>
    <row r="5" spans="1:4" ht="24.75" customHeight="1" x14ac:dyDescent="0.25">
      <c r="A5" s="7" t="s">
        <v>7</v>
      </c>
      <c r="B5" s="8">
        <f>SUM(B6:B20)</f>
        <v>2106</v>
      </c>
      <c r="C5" s="8">
        <f>SUM(C6:C20)</f>
        <v>369747</v>
      </c>
      <c r="D5" s="9">
        <f>+B5/C5*100</f>
        <v>0.56957865783900885</v>
      </c>
    </row>
    <row r="6" spans="1:4" ht="24.75" customHeight="1" x14ac:dyDescent="0.25">
      <c r="A6" s="10" t="s">
        <v>8</v>
      </c>
      <c r="B6" s="11">
        <v>47</v>
      </c>
      <c r="C6" s="11">
        <f>4875+18506</f>
        <v>23381</v>
      </c>
      <c r="D6" s="12">
        <f>+B6/C6*100</f>
        <v>0.20101792053376674</v>
      </c>
    </row>
    <row r="7" spans="1:4" ht="24.75" customHeight="1" x14ac:dyDescent="0.25">
      <c r="A7" s="10" t="s">
        <v>9</v>
      </c>
      <c r="B7" s="11">
        <v>589</v>
      </c>
      <c r="C7" s="13">
        <f>4602+18647</f>
        <v>23249</v>
      </c>
      <c r="D7" s="12">
        <f t="shared" ref="D7:D20" si="0">+B7/C7*100</f>
        <v>2.5334422985934877</v>
      </c>
    </row>
    <row r="8" spans="1:4" ht="24.75" customHeight="1" x14ac:dyDescent="0.25">
      <c r="A8" s="10" t="s">
        <v>10</v>
      </c>
      <c r="B8" s="11">
        <v>149</v>
      </c>
      <c r="C8" s="13">
        <f>6217+24608</f>
        <v>30825</v>
      </c>
      <c r="D8" s="12">
        <f t="shared" si="0"/>
        <v>0.48337388483373889</v>
      </c>
    </row>
    <row r="9" spans="1:4" ht="24.75" customHeight="1" x14ac:dyDescent="0.25">
      <c r="A9" s="10" t="s">
        <v>11</v>
      </c>
      <c r="B9" s="11">
        <v>58</v>
      </c>
      <c r="C9" s="13">
        <f>8664+34532</f>
        <v>43196</v>
      </c>
      <c r="D9" s="12">
        <f t="shared" si="0"/>
        <v>0.13427169182331697</v>
      </c>
    </row>
    <row r="10" spans="1:4" ht="24.75" customHeight="1" x14ac:dyDescent="0.25">
      <c r="A10" s="10" t="s">
        <v>12</v>
      </c>
      <c r="B10" s="11">
        <v>68</v>
      </c>
      <c r="C10" s="13">
        <f>1672+6502</f>
        <v>8174</v>
      </c>
      <c r="D10" s="12">
        <f t="shared" si="0"/>
        <v>0.83190604355272824</v>
      </c>
    </row>
    <row r="11" spans="1:4" ht="24.75" customHeight="1" x14ac:dyDescent="0.25">
      <c r="A11" s="10" t="s">
        <v>13</v>
      </c>
      <c r="B11" s="11">
        <v>11</v>
      </c>
      <c r="C11" s="13">
        <f>1461+6030</f>
        <v>7491</v>
      </c>
      <c r="D11" s="12">
        <f t="shared" si="0"/>
        <v>0.14684287812041116</v>
      </c>
    </row>
    <row r="12" spans="1:4" ht="24.75" customHeight="1" x14ac:dyDescent="0.25">
      <c r="A12" s="10" t="s">
        <v>14</v>
      </c>
      <c r="B12" s="11">
        <v>0</v>
      </c>
      <c r="C12" s="13">
        <f>1018+4210</f>
        <v>5228</v>
      </c>
      <c r="D12" s="12">
        <f t="shared" si="0"/>
        <v>0</v>
      </c>
    </row>
    <row r="13" spans="1:4" ht="24.75" customHeight="1" x14ac:dyDescent="0.25">
      <c r="A13" s="10" t="s">
        <v>15</v>
      </c>
      <c r="B13" s="11">
        <v>82</v>
      </c>
      <c r="C13" s="11">
        <f>2727+8704</f>
        <v>11431</v>
      </c>
      <c r="D13" s="12">
        <f t="shared" si="0"/>
        <v>0.71734756364272589</v>
      </c>
    </row>
    <row r="14" spans="1:4" ht="24.75" customHeight="1" x14ac:dyDescent="0.25">
      <c r="A14" s="10" t="s">
        <v>16</v>
      </c>
      <c r="B14" s="11">
        <v>70</v>
      </c>
      <c r="C14" s="11">
        <f>8725+37716</f>
        <v>46441</v>
      </c>
      <c r="D14" s="12">
        <f t="shared" si="0"/>
        <v>0.15072888180702396</v>
      </c>
    </row>
    <row r="15" spans="1:4" ht="24.75" customHeight="1" x14ac:dyDescent="0.25">
      <c r="A15" s="10" t="s">
        <v>17</v>
      </c>
      <c r="B15" s="11">
        <v>79</v>
      </c>
      <c r="C15" s="11">
        <f>11511+45798</f>
        <v>57309</v>
      </c>
      <c r="D15" s="12">
        <f t="shared" si="0"/>
        <v>0.1378492034409953</v>
      </c>
    </row>
    <row r="16" spans="1:4" ht="24.75" customHeight="1" x14ac:dyDescent="0.25">
      <c r="A16" s="10" t="s">
        <v>18</v>
      </c>
      <c r="B16" s="11">
        <v>24</v>
      </c>
      <c r="C16" s="11">
        <f>4295+17400</f>
        <v>21695</v>
      </c>
      <c r="D16" s="12">
        <f t="shared" si="0"/>
        <v>0.11062456787278174</v>
      </c>
    </row>
    <row r="17" spans="1:4" ht="29.25" customHeight="1" x14ac:dyDescent="0.25">
      <c r="A17" s="14" t="s">
        <v>19</v>
      </c>
      <c r="B17" s="11">
        <v>23</v>
      </c>
      <c r="C17" s="11">
        <f>5496+22626</f>
        <v>28122</v>
      </c>
      <c r="D17" s="12">
        <f t="shared" si="0"/>
        <v>8.1786501671289383E-2</v>
      </c>
    </row>
    <row r="18" spans="1:4" ht="24.75" customHeight="1" x14ac:dyDescent="0.25">
      <c r="A18" s="10" t="s">
        <v>20</v>
      </c>
      <c r="B18" s="11">
        <v>84</v>
      </c>
      <c r="C18" s="13">
        <f>4403+18058</f>
        <v>22461</v>
      </c>
      <c r="D18" s="12">
        <f t="shared" si="0"/>
        <v>0.3739815680512889</v>
      </c>
    </row>
    <row r="19" spans="1:4" ht="24.75" customHeight="1" x14ac:dyDescent="0.25">
      <c r="A19" s="10" t="s">
        <v>21</v>
      </c>
      <c r="B19" s="11">
        <v>240</v>
      </c>
      <c r="C19" s="11">
        <f>1451+5314</f>
        <v>6765</v>
      </c>
      <c r="D19" s="12">
        <f t="shared" si="0"/>
        <v>3.5476718403547673</v>
      </c>
    </row>
    <row r="20" spans="1:4" ht="24.75" customHeight="1" thickBot="1" x14ac:dyDescent="0.3">
      <c r="A20" s="15" t="s">
        <v>22</v>
      </c>
      <c r="B20" s="16">
        <v>582</v>
      </c>
      <c r="C20" s="16">
        <f>7030+26949</f>
        <v>33979</v>
      </c>
      <c r="D20" s="17">
        <f t="shared" si="0"/>
        <v>1.7128226257394272</v>
      </c>
    </row>
    <row r="21" spans="1:4" ht="13.5" customHeight="1" x14ac:dyDescent="0.2">
      <c r="A21" s="18" t="s">
        <v>23</v>
      </c>
      <c r="B21" s="19"/>
      <c r="C21" s="19"/>
      <c r="D21" s="20"/>
    </row>
    <row r="22" spans="1:4" x14ac:dyDescent="0.2">
      <c r="A22" s="18" t="s">
        <v>24</v>
      </c>
    </row>
  </sheetData>
  <mergeCells count="3">
    <mergeCell ref="A1:D1"/>
    <mergeCell ref="A2:D2"/>
    <mergeCell ref="A3:D3"/>
  </mergeCells>
  <printOptions horizontalCentered="1" verticalCentered="1"/>
  <pageMargins left="0.78740157480314965" right="0.78740157480314965" top="0.98425196850393704" bottom="0.98425196850393704" header="0" footer="0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C61</vt:lpstr>
      <vt:lpstr>'C61'!Área_de_impresión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2022-10-21T19:58:40Z</dcterms:created>
  <dcterms:modified xsi:type="dcterms:W3CDTF">2022-10-21T19:59:17Z</dcterms:modified>
</cp:coreProperties>
</file>